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9600" windowHeight="11640" tabRatio="783"/>
  </bookViews>
  <sheets>
    <sheet name="はじめに" sheetId="21" r:id="rId1"/>
    <sheet name="１．入力シート" sheetId="6" r:id="rId2"/>
    <sheet name="２．【出力シート】ｽﾏｰﾄﾒﾀﾙ" sheetId="20" r:id="rId3"/>
    <sheet name="【参考】告示の風圧力算定式" sheetId="4" r:id="rId4"/>
    <sheet name="（参照１）基準風速表_地域別_" sheetId="3" r:id="rId5"/>
    <sheet name="（参照２）基準風速表 _V0別_" sheetId="2" r:id="rId6"/>
    <sheet name="（参照３）地表面粗度区分" sheetId="8" r:id="rId7"/>
    <sheet name="（参照４）屋根面の部位" sheetId="7" r:id="rId8"/>
    <sheet name="Sheet1" sheetId="11" r:id="rId9"/>
    <sheet name="耐風基準" sheetId="22" r:id="rId10"/>
  </sheets>
  <definedNames>
    <definedName name="_xlnm.Print_Area" localSheetId="5">'（参照２）基準風速表 _V0別_'!$A$1:$N$147</definedName>
    <definedName name="_xlnm.Print_Area" localSheetId="3">【参考】告示の風圧力算定式!$A$1:$P$92</definedName>
    <definedName name="_xlnm.Print_Area" localSheetId="1">'１．入力シート'!$A$1:$AA$41</definedName>
    <definedName name="_xlnm.Print_Area" localSheetId="2">'２．【出力シート】ｽﾏｰﾄﾒﾀﾙ'!$A$1:$Q$158</definedName>
    <definedName name="_xlnm.Print_Area" localSheetId="0">はじめに!$A$1:$K$51</definedName>
  </definedNames>
  <calcPr calcId="145621"/>
</workbook>
</file>

<file path=xl/calcChain.xml><?xml version="1.0" encoding="utf-8"?>
<calcChain xmlns="http://schemas.openxmlformats.org/spreadsheetml/2006/main">
  <c r="E114" i="20" l="1"/>
  <c r="E113" i="20"/>
  <c r="L86" i="20" l="1"/>
  <c r="L90" i="20" s="1"/>
  <c r="J86" i="20"/>
  <c r="J90" i="20" s="1"/>
  <c r="H31" i="20"/>
  <c r="O33" i="20" s="1"/>
  <c r="F27" i="20"/>
  <c r="H12" i="20"/>
  <c r="H10" i="20"/>
  <c r="H9" i="20"/>
  <c r="H8" i="20"/>
  <c r="L51" i="20" s="1"/>
  <c r="H7" i="20"/>
  <c r="H6" i="20"/>
  <c r="H5" i="20"/>
  <c r="H4" i="20"/>
  <c r="H28" i="20" l="1"/>
  <c r="Q27" i="20" s="1"/>
  <c r="H27" i="20"/>
  <c r="O27" i="20" s="1"/>
  <c r="F51" i="20"/>
  <c r="H26" i="20"/>
  <c r="AB136" i="4" l="1"/>
  <c r="V136" i="4"/>
  <c r="Y136" i="4" l="1"/>
  <c r="D27" i="6" l="1"/>
  <c r="L12" i="20" s="1"/>
  <c r="D30" i="6"/>
  <c r="K30" i="6" s="1"/>
  <c r="H11" i="20" l="1"/>
  <c r="H25" i="20" s="1"/>
  <c r="O56" i="20"/>
  <c r="F43" i="20"/>
  <c r="I51" i="20" l="1"/>
  <c r="F52" i="20" s="1"/>
  <c r="I88" i="20" s="1"/>
  <c r="I87" i="20"/>
  <c r="O60" i="20"/>
  <c r="P86" i="20" s="1"/>
  <c r="P90" i="20" s="1"/>
  <c r="O59" i="20"/>
  <c r="N86" i="20" s="1"/>
  <c r="N90" i="20" s="1"/>
  <c r="F109" i="20"/>
  <c r="M27" i="20"/>
  <c r="L28" i="20" s="1"/>
  <c r="M33" i="20" s="1"/>
  <c r="L34" i="20" s="1"/>
  <c r="F91" i="20" s="1"/>
  <c r="M26" i="20"/>
  <c r="C110" i="20" l="1"/>
  <c r="H86" i="20"/>
  <c r="H90" i="20" s="1"/>
  <c r="H92" i="20" s="1"/>
  <c r="L92" i="20"/>
  <c r="J112" i="20" s="1"/>
  <c r="J114" i="20" s="1"/>
  <c r="J92" i="20"/>
  <c r="H112" i="20" s="1"/>
  <c r="H114" i="20" s="1"/>
  <c r="N92" i="20"/>
  <c r="L112" i="20" s="1"/>
  <c r="P92" i="20"/>
  <c r="N112" i="20" s="1"/>
  <c r="I118" i="20" l="1"/>
  <c r="I119" i="20"/>
  <c r="N114" i="20"/>
  <c r="L114" i="20"/>
  <c r="N113" i="20"/>
  <c r="L113" i="20"/>
  <c r="H113" i="20"/>
  <c r="J113" i="20"/>
</calcChain>
</file>

<file path=xl/sharedStrings.xml><?xml version="1.0" encoding="utf-8"?>
<sst xmlns="http://schemas.openxmlformats.org/spreadsheetml/2006/main" count="2150" uniqueCount="1131">
  <si>
    <t>建築名称</t>
  </si>
  <si>
    <t>建築場所</t>
  </si>
  <si>
    <t>屋根勾配 （ｎ／１０）</t>
  </si>
  <si>
    <t>寸</t>
  </si>
  <si>
    <t>屋根角度</t>
  </si>
  <si>
    <t>゜</t>
  </si>
  <si>
    <t>ｍ</t>
  </si>
  <si>
    <t>基準風速 （Ｖ0）</t>
  </si>
  <si>
    <t>ｍ／ｓ</t>
  </si>
  <si>
    <t>［基準風速別］　各地の基準風速　Ｖ0(m/sec)一覧表</t>
  </si>
  <si>
    <t>区分</t>
  </si>
  <si>
    <t>基準風速</t>
  </si>
  <si>
    <t>地域</t>
  </si>
  <si>
    <t>Ｖ0 (m/s)</t>
  </si>
  <si>
    <t>都道府県</t>
  </si>
  <si>
    <t>市町村　　（Ｈ１２建設省告示第１４５４号より）</t>
  </si>
  <si>
    <t>（１）</t>
  </si>
  <si>
    <t>３０</t>
  </si>
  <si>
    <t>（２）から（９）までに掲げる地方以外の地方</t>
  </si>
  <si>
    <t>北海道</t>
  </si>
  <si>
    <t>札幌市</t>
  </si>
  <si>
    <t>小樽市</t>
  </si>
  <si>
    <t>網走市</t>
  </si>
  <si>
    <t>留萌市</t>
  </si>
  <si>
    <t>稚内市</t>
  </si>
  <si>
    <t>江別市</t>
  </si>
  <si>
    <t>紋別市</t>
  </si>
  <si>
    <t>名寄市</t>
  </si>
  <si>
    <t>千歳市</t>
  </si>
  <si>
    <t>恵庭市</t>
  </si>
  <si>
    <t>北広島市</t>
  </si>
  <si>
    <t>石狩市</t>
  </si>
  <si>
    <t>石狩郡</t>
  </si>
  <si>
    <t>厚田郡</t>
  </si>
  <si>
    <t>浜益郡</t>
  </si>
  <si>
    <t>空知郡のうち南幌町</t>
  </si>
  <si>
    <t>夕張郡のうち由仁町、長沼町</t>
  </si>
  <si>
    <t>増毛郡</t>
  </si>
  <si>
    <t>上川郡のうち風連町、下川町</t>
  </si>
  <si>
    <t>中川郡のうち美深町、音威子府村、中川町</t>
  </si>
  <si>
    <t>留萌郡</t>
  </si>
  <si>
    <t>苫前郡</t>
  </si>
  <si>
    <t>天塩郡</t>
  </si>
  <si>
    <t>宗谷郡</t>
  </si>
  <si>
    <t>枝幸郡</t>
  </si>
  <si>
    <t>礼文郡</t>
  </si>
  <si>
    <t>利尻郡</t>
  </si>
  <si>
    <t>網走郡のうち東藻琴村、女満別町、美帆町</t>
  </si>
  <si>
    <t>斜里郡のうち清里町、小清水町</t>
  </si>
  <si>
    <t>常呂郡のうち端野町、佐呂間町、常呂町</t>
  </si>
  <si>
    <t>紋別郡のうち上湧別町、湧別町、興部町、西興部村、雄武町</t>
  </si>
  <si>
    <t>勇払郡のうち追分町、穂別町</t>
  </si>
  <si>
    <t>沙流郡のうち平取町</t>
  </si>
  <si>
    <t>新冠郡</t>
  </si>
  <si>
    <t>静内郡</t>
  </si>
  <si>
    <t>三石郡</t>
  </si>
  <si>
    <t>浦河郡</t>
  </si>
  <si>
    <t>様似郡</t>
  </si>
  <si>
    <t>幌泉郡</t>
  </si>
  <si>
    <t>厚岸郡のうち厚岸町</t>
  </si>
  <si>
    <t>川上郡</t>
  </si>
  <si>
    <t>（２）</t>
  </si>
  <si>
    <t>３２</t>
  </si>
  <si>
    <t>岩手県</t>
  </si>
  <si>
    <t>久慈市</t>
  </si>
  <si>
    <t>岩手郡のうち葛巻町</t>
  </si>
  <si>
    <t>下閉伊郡のうち田野畑村、普代村</t>
  </si>
  <si>
    <t>九戸郡のうち野田村、山形村</t>
  </si>
  <si>
    <t>二戸郡</t>
  </si>
  <si>
    <t>秋田県</t>
  </si>
  <si>
    <t>秋田市</t>
  </si>
  <si>
    <t>大館市</t>
  </si>
  <si>
    <t>本荘市</t>
  </si>
  <si>
    <t>鹿角市</t>
  </si>
  <si>
    <t>鹿角郡</t>
  </si>
  <si>
    <t>北秋田郡のうち鷹巣町、比内町、合川町、上小阿仁村</t>
  </si>
  <si>
    <t>南秋田郡のうち五城目町、昭和町、八郎潟町、飯田川町、天王町、井川町</t>
  </si>
  <si>
    <t>由利郡のうち仁賀保町、金浦町、象潟町、岩城町、西目町</t>
  </si>
  <si>
    <t>山形県</t>
  </si>
  <si>
    <t>鶴岡市</t>
  </si>
  <si>
    <t>酒田市</t>
  </si>
  <si>
    <t>西田川郡</t>
  </si>
  <si>
    <t>飽海郡のうち遊佐町</t>
  </si>
  <si>
    <t>茨城県</t>
  </si>
  <si>
    <t>水戸市</t>
  </si>
  <si>
    <t>下妻市</t>
  </si>
  <si>
    <t>ひたちなか市</t>
  </si>
  <si>
    <t>東茨城郡のうち内原町</t>
  </si>
  <si>
    <t>西茨城郡のうち友部町、岩間町</t>
  </si>
  <si>
    <t>新治郡のうち八郷町</t>
  </si>
  <si>
    <t>真壁郡のうち明野町、真壁町</t>
  </si>
  <si>
    <t>結城郡</t>
  </si>
  <si>
    <t>猿島郡のうち五霞町、猿島町、境町</t>
  </si>
  <si>
    <t>埼玉県</t>
  </si>
  <si>
    <t>川越市</t>
  </si>
  <si>
    <t>大宮市</t>
  </si>
  <si>
    <t>所沢市</t>
  </si>
  <si>
    <t>狭山市</t>
  </si>
  <si>
    <t>上尾市</t>
  </si>
  <si>
    <t>与野市</t>
  </si>
  <si>
    <t>入間市</t>
  </si>
  <si>
    <t>桶川市</t>
  </si>
  <si>
    <t>久喜市</t>
  </si>
  <si>
    <t>富士見市</t>
  </si>
  <si>
    <t>上福岡市</t>
  </si>
  <si>
    <t>蓮田市</t>
  </si>
  <si>
    <t>幸手市</t>
  </si>
  <si>
    <t>北足立郡のうち伊奈町</t>
  </si>
  <si>
    <t>入間郡のうち大井町、三芳町</t>
  </si>
  <si>
    <t>南埼玉郡</t>
  </si>
  <si>
    <t>北葛飾郡のうち栗橋町、鷲宮町、杉戸町</t>
  </si>
  <si>
    <t>東京都</t>
  </si>
  <si>
    <t>八王子市</t>
  </si>
  <si>
    <t>立川市</t>
  </si>
  <si>
    <t>昭島市</t>
  </si>
  <si>
    <t>日野市</t>
  </si>
  <si>
    <t>東村山市</t>
  </si>
  <si>
    <t>福生市</t>
  </si>
  <si>
    <t>東大和市</t>
  </si>
  <si>
    <t>武蔵村山市</t>
  </si>
  <si>
    <t>羽村市</t>
  </si>
  <si>
    <t>あきる野市</t>
  </si>
  <si>
    <t>西多摩郡のうち瑞穂町</t>
  </si>
  <si>
    <t>神奈川県</t>
  </si>
  <si>
    <t>足柄上郡のうち山北町</t>
  </si>
  <si>
    <t>津久井郡のうち津久井町、相模湖町、藤野町</t>
  </si>
  <si>
    <t>新潟県</t>
  </si>
  <si>
    <t>両津市</t>
  </si>
  <si>
    <t>佐渡郡</t>
  </si>
  <si>
    <t>岩船郡のうち山北町、粟島浦村</t>
  </si>
  <si>
    <t>福井県</t>
  </si>
  <si>
    <t>敦賀市</t>
  </si>
  <si>
    <t>小浜市</t>
  </si>
  <si>
    <t>三方郡</t>
  </si>
  <si>
    <t>遠敷郡</t>
  </si>
  <si>
    <t>大飯郡</t>
  </si>
  <si>
    <t>山梨県</t>
  </si>
  <si>
    <t>富士吉田市</t>
  </si>
  <si>
    <t>南巨摩郡のうち南部町、富沢町</t>
  </si>
  <si>
    <t>南都留郡のうち秋山村、道志村、忍野村、山中湖村、鳴沢村</t>
  </si>
  <si>
    <t>岐阜県</t>
  </si>
  <si>
    <t>多治見市</t>
  </si>
  <si>
    <t>関市</t>
  </si>
  <si>
    <t>美濃市</t>
  </si>
  <si>
    <t>美濃加茂市</t>
  </si>
  <si>
    <t>各務原市</t>
  </si>
  <si>
    <t>可児市</t>
  </si>
  <si>
    <t>揖斐郡のうち藤橋村、坂内村</t>
  </si>
  <si>
    <t>本巣郡のうち根尾村</t>
  </si>
  <si>
    <t>山県郡</t>
  </si>
  <si>
    <t>武儀郡のうち洞戸村、武芸川町</t>
  </si>
  <si>
    <t>加茂郡のうち坂祝町、富加町</t>
  </si>
  <si>
    <t>静岡県</t>
  </si>
  <si>
    <t>静岡市</t>
  </si>
  <si>
    <t>浜松市</t>
  </si>
  <si>
    <t>清水市</t>
  </si>
  <si>
    <t>富士宮市</t>
  </si>
  <si>
    <t>島田市</t>
  </si>
  <si>
    <t>磐田市</t>
  </si>
  <si>
    <t>焼津市</t>
  </si>
  <si>
    <t>掛川市</t>
  </si>
  <si>
    <t>藤枝市</t>
  </si>
  <si>
    <t>袋井市</t>
  </si>
  <si>
    <t>湖西市</t>
  </si>
  <si>
    <t>富士郡</t>
  </si>
  <si>
    <t>庵原郡</t>
  </si>
  <si>
    <t>志太郡</t>
  </si>
  <si>
    <t>榛原郡のうち御前崎町、相良町、榛原町、吉田町、金谷町</t>
  </si>
  <si>
    <t>小笠郡</t>
  </si>
  <si>
    <t>磐田郡のうち浅羽町、福田町、竜洋町、豊田町</t>
  </si>
  <si>
    <t>浜名郡</t>
  </si>
  <si>
    <t>引佐郡のうち細江町、三ヶ日町</t>
  </si>
  <si>
    <t>愛知県</t>
  </si>
  <si>
    <t>豊橋市</t>
  </si>
  <si>
    <t>瀬戸市</t>
  </si>
  <si>
    <t>春日井市</t>
  </si>
  <si>
    <t>豊川市</t>
  </si>
  <si>
    <t>豊田市</t>
  </si>
  <si>
    <t>小牧市</t>
  </si>
  <si>
    <t>犬山市</t>
  </si>
  <si>
    <t>尾張旭市</t>
  </si>
  <si>
    <t>日進市</t>
  </si>
  <si>
    <t>愛知郡</t>
  </si>
  <si>
    <t>丹羽郡</t>
  </si>
  <si>
    <t>額田郡のうち額田町</t>
  </si>
  <si>
    <t>宝飯郡</t>
  </si>
  <si>
    <t>西加茂郡のうち三好町</t>
  </si>
  <si>
    <t>滋賀県</t>
  </si>
  <si>
    <t>大津市</t>
  </si>
  <si>
    <t>草津市</t>
  </si>
  <si>
    <t>守山市</t>
  </si>
  <si>
    <t>滋賀郡</t>
  </si>
  <si>
    <t>栗太郡</t>
  </si>
  <si>
    <t>伊香郡</t>
  </si>
  <si>
    <t>高島郡</t>
  </si>
  <si>
    <t>京都府</t>
  </si>
  <si>
    <t>全域</t>
  </si>
  <si>
    <t>大阪府</t>
  </si>
  <si>
    <t>高槻市</t>
  </si>
  <si>
    <t>枚方市</t>
  </si>
  <si>
    <t>八尾市</t>
  </si>
  <si>
    <t>寝屋川市</t>
  </si>
  <si>
    <t>大東市</t>
  </si>
  <si>
    <t>柏原市</t>
  </si>
  <si>
    <t>東大阪市</t>
  </si>
  <si>
    <t>四条畷市</t>
  </si>
  <si>
    <t>交野市</t>
  </si>
  <si>
    <t>三島郡</t>
  </si>
  <si>
    <t>南河内郡のうち太子町、河南町、千早赤阪村</t>
  </si>
  <si>
    <t>兵庫県</t>
  </si>
  <si>
    <t>姫路市</t>
  </si>
  <si>
    <t>相生市</t>
  </si>
  <si>
    <t>豊岡市</t>
  </si>
  <si>
    <t>龍野市</t>
  </si>
  <si>
    <t>赤穂市</t>
  </si>
  <si>
    <t>西脇市</t>
  </si>
  <si>
    <t>加西市</t>
  </si>
  <si>
    <t>篠山市</t>
  </si>
  <si>
    <t>多可郡</t>
  </si>
  <si>
    <t>飾磨郡</t>
  </si>
  <si>
    <t>神埼郡</t>
  </si>
  <si>
    <t>揖保郡</t>
  </si>
  <si>
    <t>赤穂郡</t>
  </si>
  <si>
    <t>穴粟郡</t>
  </si>
  <si>
    <t>城崎郡</t>
  </si>
  <si>
    <t>出石郡</t>
  </si>
  <si>
    <t>美方郡</t>
  </si>
  <si>
    <t>養父郡</t>
  </si>
  <si>
    <t>朝来郡</t>
  </si>
  <si>
    <t>氷上郡</t>
  </si>
  <si>
    <t>奈良県</t>
  </si>
  <si>
    <t>奈良市</t>
  </si>
  <si>
    <t>大和高田市</t>
  </si>
  <si>
    <t>大和郡山市</t>
  </si>
  <si>
    <t>天理市</t>
  </si>
  <si>
    <t>橿原市</t>
  </si>
  <si>
    <t>桜井市</t>
  </si>
  <si>
    <t>御所市</t>
  </si>
  <si>
    <t>生駒市</t>
  </si>
  <si>
    <t>香芝市</t>
  </si>
  <si>
    <t>添上郡</t>
  </si>
  <si>
    <t>山辺郡</t>
  </si>
  <si>
    <t>生駒郡</t>
  </si>
  <si>
    <t>磯城郡</t>
  </si>
  <si>
    <t>宇陀郡のうち大宇陀町、菟田野町、榛原町、室生村</t>
  </si>
  <si>
    <t>高市郡</t>
  </si>
  <si>
    <t>北葛城郡</t>
  </si>
  <si>
    <t>鳥取県</t>
  </si>
  <si>
    <t>鳥取市</t>
  </si>
  <si>
    <t>岩美郡</t>
  </si>
  <si>
    <t>八頭郡のうち郡家町、船岡町、八東町、若桜町</t>
  </si>
  <si>
    <t>島根県</t>
  </si>
  <si>
    <t>益田市</t>
  </si>
  <si>
    <t>美濃郡のうち匹見町</t>
  </si>
  <si>
    <t>鹿足郡のうち日原町</t>
  </si>
  <si>
    <t>隠岐郡</t>
  </si>
  <si>
    <t>岡山県</t>
  </si>
  <si>
    <t>岡山市</t>
  </si>
  <si>
    <t>倉敷市</t>
  </si>
  <si>
    <t>玉野市</t>
  </si>
  <si>
    <t>笠岡市</t>
  </si>
  <si>
    <t>備前市</t>
  </si>
  <si>
    <t>和気郡のうち日生町</t>
  </si>
  <si>
    <t>邑久郡</t>
  </si>
  <si>
    <t>児島郡</t>
  </si>
  <si>
    <t>都窪郡</t>
  </si>
  <si>
    <t>浅口郡</t>
  </si>
  <si>
    <t>広島県</t>
  </si>
  <si>
    <t>広島市</t>
  </si>
  <si>
    <t>竹原市</t>
  </si>
  <si>
    <t>三原市</t>
  </si>
  <si>
    <t>尾道市</t>
  </si>
  <si>
    <t>福山市</t>
  </si>
  <si>
    <t>東広島市</t>
  </si>
  <si>
    <t>安芸郡のうち府中町</t>
  </si>
  <si>
    <t>佐伯郡のうち湯来町、吉和村</t>
  </si>
  <si>
    <t>山県郡のうち筒賀村</t>
  </si>
  <si>
    <t>加茂郡のうち河内町</t>
  </si>
  <si>
    <t>豊田郡のうち本郷町</t>
  </si>
  <si>
    <t>御調郡のうち向島町</t>
  </si>
  <si>
    <t>沼隈郡</t>
  </si>
  <si>
    <t>福岡県</t>
  </si>
  <si>
    <t>山田市</t>
  </si>
  <si>
    <t>甘木市</t>
  </si>
  <si>
    <t>八女市</t>
  </si>
  <si>
    <t>豊前市</t>
  </si>
  <si>
    <t>小郡市</t>
  </si>
  <si>
    <t>嘉穂郡のうち桂川町、稲築町、碓井町、嘉穂町</t>
  </si>
  <si>
    <t>朝倉郡</t>
  </si>
  <si>
    <t>浮羽郡</t>
  </si>
  <si>
    <t>三井郡</t>
  </si>
  <si>
    <t>八女郡</t>
  </si>
  <si>
    <t>田川郡のうち添田町、川崎町、大任町、赤村</t>
  </si>
  <si>
    <t>京都郡のうち犀川町</t>
  </si>
  <si>
    <t>築上郡</t>
  </si>
  <si>
    <t>熊本県</t>
  </si>
  <si>
    <t>山鹿市</t>
  </si>
  <si>
    <t>菊池市</t>
  </si>
  <si>
    <t>玉名郡のうち菊水町、三加和町、南関町</t>
  </si>
  <si>
    <t>鹿本郡</t>
  </si>
  <si>
    <t>菊池郡</t>
  </si>
  <si>
    <t>阿蘇郡のうち一の宮町、阿蘇町、産山村、波野村、蘇陽町、高森町、白水村、久木野村、長陽村、西原村</t>
  </si>
  <si>
    <t>大分県</t>
  </si>
  <si>
    <t>大分市</t>
  </si>
  <si>
    <t>別府市</t>
  </si>
  <si>
    <t>中津市</t>
  </si>
  <si>
    <t>日田市</t>
  </si>
  <si>
    <t>佐伯市</t>
  </si>
  <si>
    <t>臼杵市</t>
  </si>
  <si>
    <t>津久見市</t>
  </si>
  <si>
    <t>竹田市</t>
  </si>
  <si>
    <t>豊後高田市</t>
  </si>
  <si>
    <t>杵築市</t>
  </si>
  <si>
    <t>宇佐市</t>
  </si>
  <si>
    <t>西国東郡</t>
  </si>
  <si>
    <t>東国東郡</t>
  </si>
  <si>
    <t>速見郡</t>
  </si>
  <si>
    <t>大分郡のうち野津原町、挾間町、庄内町</t>
  </si>
  <si>
    <t>北海部郡</t>
  </si>
  <si>
    <t>南海部郡</t>
  </si>
  <si>
    <t>大野郡</t>
  </si>
  <si>
    <t>直入郡</t>
  </si>
  <si>
    <t>下毛郡</t>
  </si>
  <si>
    <t>宇佐郡</t>
  </si>
  <si>
    <t>宮崎県</t>
  </si>
  <si>
    <t>西臼杵郡のうち高千穂町、日之影町</t>
  </si>
  <si>
    <t>東臼杵郡のうち北川町</t>
  </si>
  <si>
    <t>函館市</t>
  </si>
  <si>
    <t>室蘭市</t>
  </si>
  <si>
    <t>苫小牧市</t>
  </si>
  <si>
    <t>根室市</t>
  </si>
  <si>
    <t>登別市</t>
  </si>
  <si>
    <t>伊達市</t>
  </si>
  <si>
    <t>松前郡</t>
  </si>
  <si>
    <t>上磯郡</t>
  </si>
  <si>
    <t>亀田郡</t>
  </si>
  <si>
    <t>芋部郡</t>
  </si>
  <si>
    <t>斜里郡のうち斜里町</t>
  </si>
  <si>
    <t>虻田郡</t>
  </si>
  <si>
    <t>岩内郡のうち共和町</t>
  </si>
  <si>
    <t>積丹郡</t>
  </si>
  <si>
    <t>古平郡</t>
  </si>
  <si>
    <t>余市郡</t>
  </si>
  <si>
    <t>有珠郡</t>
  </si>
  <si>
    <t>白老郡</t>
  </si>
  <si>
    <t>（３）</t>
  </si>
  <si>
    <t>３４</t>
  </si>
  <si>
    <t>勇払郡のうち早来町、厚真町、鵡川町</t>
  </si>
  <si>
    <t>沙流郡のうち門別町</t>
  </si>
  <si>
    <t>厚岸郡のうち浜中町</t>
  </si>
  <si>
    <t>野付郡</t>
  </si>
  <si>
    <t>標津郡</t>
  </si>
  <si>
    <t>目梨郡</t>
  </si>
  <si>
    <t>青森県</t>
  </si>
  <si>
    <t>二戸市</t>
  </si>
  <si>
    <t>九戸郡のうち軽米町、種市町、大野村、九戸村</t>
  </si>
  <si>
    <t>能代市</t>
  </si>
  <si>
    <t>男鹿市</t>
  </si>
  <si>
    <t>北秋田郡のうち田代町</t>
  </si>
  <si>
    <t>山本郡</t>
  </si>
  <si>
    <t>南秋田郡のうち若美町、大潟村</t>
  </si>
  <si>
    <t>稲敷郡</t>
  </si>
  <si>
    <t>筑波郡</t>
  </si>
  <si>
    <t>土浦市</t>
  </si>
  <si>
    <t>石岡市</t>
  </si>
  <si>
    <t>竜ヶ崎市</t>
  </si>
  <si>
    <t>水海道市</t>
  </si>
  <si>
    <t>取手市</t>
  </si>
  <si>
    <t>岩井市</t>
  </si>
  <si>
    <t>牛久市</t>
  </si>
  <si>
    <t>つくば市</t>
  </si>
  <si>
    <t>北相馬郡</t>
  </si>
  <si>
    <t>東茨城郡のうち茨城町、小川町、美野里町、大洗町</t>
  </si>
  <si>
    <t>鹿島郡のうち旭村、鉾田町、太陽村</t>
  </si>
  <si>
    <t>行方郡のうち麻生町、北浦町、玉造町</t>
  </si>
  <si>
    <t>新治郡のうち霞ヶ浦町、玉里町、千代田町、新治村</t>
  </si>
  <si>
    <t>川口市</t>
  </si>
  <si>
    <t>浦和市</t>
  </si>
  <si>
    <t>岩槻市</t>
  </si>
  <si>
    <t>春日部市</t>
  </si>
  <si>
    <t>草加市</t>
  </si>
  <si>
    <t>越谷市</t>
  </si>
  <si>
    <t>蕨市</t>
  </si>
  <si>
    <t>戸田市</t>
  </si>
  <si>
    <t>鳩ヶ谷市</t>
  </si>
  <si>
    <t>朝霞市</t>
  </si>
  <si>
    <t>志木市</t>
  </si>
  <si>
    <t>和光市</t>
  </si>
  <si>
    <t>新座市</t>
  </si>
  <si>
    <t>八潮市</t>
  </si>
  <si>
    <t>三郷市</t>
  </si>
  <si>
    <t>吉川市</t>
  </si>
  <si>
    <t>北葛飾郡のうち松伏町、庄和町</t>
  </si>
  <si>
    <t>千葉県</t>
  </si>
  <si>
    <t>市川市</t>
  </si>
  <si>
    <t>船橋市</t>
  </si>
  <si>
    <t>松戸市</t>
  </si>
  <si>
    <t>野田市</t>
  </si>
  <si>
    <t>柏市</t>
  </si>
  <si>
    <t>流山市</t>
  </si>
  <si>
    <t>八千代市</t>
  </si>
  <si>
    <t>我孫子市</t>
  </si>
  <si>
    <t>鎌ヶ谷市</t>
  </si>
  <si>
    <t>浦安市</t>
  </si>
  <si>
    <t>印西市</t>
  </si>
  <si>
    <t>東葛飾郡</t>
  </si>
  <si>
    <t>印旛郡のうち白井町</t>
  </si>
  <si>
    <t>２３区</t>
  </si>
  <si>
    <t>武蔵野市</t>
  </si>
  <si>
    <t>三鷹市</t>
  </si>
  <si>
    <t>府中市</t>
  </si>
  <si>
    <t>調布市</t>
  </si>
  <si>
    <t>町田市</t>
  </si>
  <si>
    <t>小金井市</t>
  </si>
  <si>
    <t>小平市</t>
  </si>
  <si>
    <t>国分寺市</t>
  </si>
  <si>
    <t>国立市</t>
  </si>
  <si>
    <t>田無市</t>
  </si>
  <si>
    <t>保谷市</t>
  </si>
  <si>
    <t>狛江市</t>
  </si>
  <si>
    <t>清瀬市</t>
  </si>
  <si>
    <t>東久留米市</t>
  </si>
  <si>
    <t>多摩市</t>
  </si>
  <si>
    <t>稲城市</t>
  </si>
  <si>
    <t>横浜市</t>
  </si>
  <si>
    <t>川崎市</t>
  </si>
  <si>
    <t>平塚市</t>
  </si>
  <si>
    <t>鎌倉市</t>
  </si>
  <si>
    <t>藤沢市</t>
  </si>
  <si>
    <t>小田原市</t>
  </si>
  <si>
    <t>茅ヶ崎市</t>
  </si>
  <si>
    <t>相模原市</t>
  </si>
  <si>
    <t>秦野市</t>
  </si>
  <si>
    <t>厚木市</t>
  </si>
  <si>
    <t>大和市</t>
  </si>
  <si>
    <t>伊勢原市</t>
  </si>
  <si>
    <t>海老名市</t>
  </si>
  <si>
    <t>座間市</t>
  </si>
  <si>
    <t>南足柄市</t>
  </si>
  <si>
    <t>綾瀬市</t>
  </si>
  <si>
    <t>高座郡</t>
  </si>
  <si>
    <t>中郡</t>
  </si>
  <si>
    <t>足柄下郡</t>
  </si>
  <si>
    <t>愛甲郡</t>
  </si>
  <si>
    <t>津久井郡のうち城山町</t>
  </si>
  <si>
    <t>足柄上郡のうち中井町、大井町、松田町、開成町</t>
  </si>
  <si>
    <t>岐阜市</t>
  </si>
  <si>
    <t>大垣市</t>
  </si>
  <si>
    <t>羽島市</t>
  </si>
  <si>
    <t>羽島郡</t>
  </si>
  <si>
    <t>海津郡</t>
  </si>
  <si>
    <t>養老郡</t>
  </si>
  <si>
    <t>不破郡</t>
  </si>
  <si>
    <t>安八郡</t>
  </si>
  <si>
    <t>揖斐郡のうち揖斐川町、谷汲村、大野町、池田町、春日村、久瀬村</t>
  </si>
  <si>
    <t>本巣郡のうち北方町、本巣町、穂積町、巣南町、真正町、糸貫町</t>
  </si>
  <si>
    <t>沼津市</t>
  </si>
  <si>
    <t>熱海市</t>
  </si>
  <si>
    <t>三島市</t>
  </si>
  <si>
    <t>富士市</t>
  </si>
  <si>
    <t>御殿場市</t>
  </si>
  <si>
    <t>裾野市</t>
  </si>
  <si>
    <t>加茂郡のうち松崎町、西伊豆町、加茂村</t>
  </si>
  <si>
    <t>田方郡</t>
  </si>
  <si>
    <t>駿東郡</t>
  </si>
  <si>
    <t>名古屋市</t>
  </si>
  <si>
    <t>岡崎市</t>
  </si>
  <si>
    <t>一宮市</t>
  </si>
  <si>
    <t>半田市</t>
  </si>
  <si>
    <t>津島市</t>
  </si>
  <si>
    <t>碧南市</t>
  </si>
  <si>
    <t>刈谷市</t>
  </si>
  <si>
    <t>安城市</t>
  </si>
  <si>
    <t>西尾市</t>
  </si>
  <si>
    <t>蒲郡市</t>
  </si>
  <si>
    <t>常滑市</t>
  </si>
  <si>
    <t>江南市</t>
  </si>
  <si>
    <t>尾西市</t>
  </si>
  <si>
    <t>稲沢市</t>
  </si>
  <si>
    <t>東海市</t>
  </si>
  <si>
    <t>大府市</t>
  </si>
  <si>
    <t>知多市</t>
  </si>
  <si>
    <t>知立市</t>
  </si>
  <si>
    <t>高浜市</t>
  </si>
  <si>
    <t>岩倉市</t>
  </si>
  <si>
    <t>豊明市</t>
  </si>
  <si>
    <t>西春日井郡</t>
  </si>
  <si>
    <t>葉栗郡</t>
  </si>
  <si>
    <t>中島郡</t>
  </si>
  <si>
    <t>海部郡</t>
  </si>
  <si>
    <t>知多郡</t>
  </si>
  <si>
    <t>幡豆郡</t>
  </si>
  <si>
    <t>額田郡のうち幸田町</t>
  </si>
  <si>
    <t>渥美郡</t>
  </si>
  <si>
    <t>三重県</t>
  </si>
  <si>
    <t>彦根市</t>
  </si>
  <si>
    <t>長浜市</t>
  </si>
  <si>
    <t>近江八幡市</t>
  </si>
  <si>
    <t>八日市市</t>
  </si>
  <si>
    <t>野洲郡</t>
  </si>
  <si>
    <t>甲賀郡</t>
  </si>
  <si>
    <t>蒲生郡</t>
  </si>
  <si>
    <t>犬上郡</t>
  </si>
  <si>
    <t>坂田郡</t>
  </si>
  <si>
    <t>東浅井郡</t>
  </si>
  <si>
    <t>大阪市</t>
  </si>
  <si>
    <t>堺市</t>
  </si>
  <si>
    <t>岸和田市</t>
  </si>
  <si>
    <t>豊中市</t>
  </si>
  <si>
    <t>池田市</t>
  </si>
  <si>
    <t>吹田市</t>
  </si>
  <si>
    <t>泉大津市</t>
  </si>
  <si>
    <t>貝塚市</t>
  </si>
  <si>
    <t>守口市</t>
  </si>
  <si>
    <t>茨木市</t>
  </si>
  <si>
    <t>泉佐野市</t>
  </si>
  <si>
    <t>富田林市</t>
  </si>
  <si>
    <t>河内長野市</t>
  </si>
  <si>
    <t>松原市</t>
  </si>
  <si>
    <t>和泉市</t>
  </si>
  <si>
    <t>箕面市</t>
  </si>
  <si>
    <t>羽曳野市</t>
  </si>
  <si>
    <t>門真市</t>
  </si>
  <si>
    <t>摂津市</t>
  </si>
  <si>
    <t>高石市</t>
  </si>
  <si>
    <t>藤井寺市</t>
  </si>
  <si>
    <t>泉南市</t>
  </si>
  <si>
    <t>大阪狭山市</t>
  </si>
  <si>
    <t>阪南市</t>
  </si>
  <si>
    <t>豊能郡</t>
  </si>
  <si>
    <t>泉北郡</t>
  </si>
  <si>
    <t>泉南郡</t>
  </si>
  <si>
    <t>南河内郡のうち美原町</t>
  </si>
  <si>
    <t>神戸市</t>
  </si>
  <si>
    <t>尼崎市</t>
  </si>
  <si>
    <t>明石市</t>
  </si>
  <si>
    <t>西宮市</t>
  </si>
  <si>
    <t>洲本市</t>
  </si>
  <si>
    <t>芦屋市</t>
  </si>
  <si>
    <t>伊丹市</t>
  </si>
  <si>
    <t>加古川市</t>
  </si>
  <si>
    <t>宝塚市</t>
  </si>
  <si>
    <t>三木市</t>
  </si>
  <si>
    <t>高砂市</t>
  </si>
  <si>
    <t>川西市</t>
  </si>
  <si>
    <t>小野市</t>
  </si>
  <si>
    <t>三田市</t>
  </si>
  <si>
    <t>川辺郡</t>
  </si>
  <si>
    <t>美嚢郡</t>
  </si>
  <si>
    <t>加東郡</t>
  </si>
  <si>
    <t>加古郡</t>
  </si>
  <si>
    <t>津名郡</t>
  </si>
  <si>
    <t>三原郡</t>
  </si>
  <si>
    <t>五條市</t>
  </si>
  <si>
    <t>吉野郡</t>
  </si>
  <si>
    <t>宇陀郡のうち曽爾村、御杖村</t>
  </si>
  <si>
    <t>和歌山県</t>
  </si>
  <si>
    <t>鹿足郡のうち津和野町、柿木村、六日市町</t>
  </si>
  <si>
    <t>呉市</t>
  </si>
  <si>
    <t>因島市</t>
  </si>
  <si>
    <t>大竹市</t>
  </si>
  <si>
    <t>安芸郡のうち海田町、熊野町、坂町、江田島町、音戸町、倉橋町、下蒲刈町、蒲刈町</t>
  </si>
  <si>
    <t>廿日市市</t>
  </si>
  <si>
    <t>佐伯郡のうち大野町、佐伯町、宮島町、能美町、沖美町、大柿町</t>
  </si>
  <si>
    <t>加茂郡のうち黒瀬町</t>
  </si>
  <si>
    <t>豊田郡のうち安芸津町、安浦町、川尻町、豊浜町、豊町、大崎町、東野町、木江町、瀬戸田町</t>
  </si>
  <si>
    <t>山口県</t>
  </si>
  <si>
    <t>徳島県</t>
  </si>
  <si>
    <t>三好郡のうち三野町、三好町、池田町、山城町</t>
  </si>
  <si>
    <t>香川県</t>
  </si>
  <si>
    <t>愛媛県</t>
  </si>
  <si>
    <t>高知県</t>
  </si>
  <si>
    <t>土佐郡のうち大川村、本川村</t>
  </si>
  <si>
    <t>吾川郡のうち池川町</t>
  </si>
  <si>
    <t>北九州市</t>
  </si>
  <si>
    <t>福岡市</t>
  </si>
  <si>
    <t>大牟田市</t>
  </si>
  <si>
    <t>久留米市</t>
  </si>
  <si>
    <t>直方市</t>
  </si>
  <si>
    <t>飯塚市</t>
  </si>
  <si>
    <t>田川市</t>
  </si>
  <si>
    <t>柳川市</t>
  </si>
  <si>
    <t>筑後市</t>
  </si>
  <si>
    <t>大川市</t>
  </si>
  <si>
    <t>行橋市</t>
  </si>
  <si>
    <t>中間市</t>
  </si>
  <si>
    <t>筑紫野市</t>
  </si>
  <si>
    <t>春日市</t>
  </si>
  <si>
    <t>大野城市</t>
  </si>
  <si>
    <t>宗像市</t>
  </si>
  <si>
    <t>太宰府市</t>
  </si>
  <si>
    <t>前原市</t>
  </si>
  <si>
    <t>古賀市</t>
  </si>
  <si>
    <t>筑紫郡</t>
  </si>
  <si>
    <t>糟屋郡</t>
  </si>
  <si>
    <t>宗像郡</t>
  </si>
  <si>
    <t>遠賀郡</t>
  </si>
  <si>
    <t>鞍手郡</t>
  </si>
  <si>
    <t>嘉穂郡のうち築穂町、穂波町、庄内町、顛田町</t>
  </si>
  <si>
    <t>糸島郡</t>
  </si>
  <si>
    <t>三潴郡</t>
  </si>
  <si>
    <t>山門郡</t>
  </si>
  <si>
    <t>三池郡</t>
  </si>
  <si>
    <t>田川郡のうち香春町、金田町、糸田町、赤池町、方城町</t>
  </si>
  <si>
    <t>京都郡のうち苅田町、勝山町、豊津町</t>
  </si>
  <si>
    <t>佐賀県</t>
  </si>
  <si>
    <t>長崎県</t>
  </si>
  <si>
    <t>長崎市</t>
  </si>
  <si>
    <t>佐世保市</t>
  </si>
  <si>
    <t>島原市</t>
  </si>
  <si>
    <t>諫早市</t>
  </si>
  <si>
    <t>大村市</t>
  </si>
  <si>
    <t>平戸市</t>
  </si>
  <si>
    <t>松浦市</t>
  </si>
  <si>
    <t>西彼杵郡</t>
  </si>
  <si>
    <t>東彼杵郡</t>
  </si>
  <si>
    <t>北高来郡</t>
  </si>
  <si>
    <t>南高来郡</t>
  </si>
  <si>
    <t>北松浦郡</t>
  </si>
  <si>
    <t>南松浦郡のうち若松町、上五島町、芯魚目町、有川町、奈良尾町</t>
  </si>
  <si>
    <t>壱岐郡</t>
  </si>
  <si>
    <t>下県郡</t>
  </si>
  <si>
    <t>上県郡</t>
  </si>
  <si>
    <t>熊本市</t>
  </si>
  <si>
    <t>八代市</t>
  </si>
  <si>
    <t>人吉市</t>
  </si>
  <si>
    <t>荒尾市</t>
  </si>
  <si>
    <t>水俣市</t>
  </si>
  <si>
    <t>玉名市</t>
  </si>
  <si>
    <t>本渡市</t>
  </si>
  <si>
    <t>牛深市</t>
  </si>
  <si>
    <t>宇土市</t>
  </si>
  <si>
    <t>宇土郡</t>
  </si>
  <si>
    <t>下益城郡</t>
  </si>
  <si>
    <t>玉名郡のうち岱明町、横島町、天水町、玉東町、長洲町</t>
  </si>
  <si>
    <t>上益城郡</t>
  </si>
  <si>
    <t>八代郡</t>
  </si>
  <si>
    <t>葦北郡</t>
  </si>
  <si>
    <t>球磨郡</t>
  </si>
  <si>
    <t>天草郡</t>
  </si>
  <si>
    <t>延岡市</t>
  </si>
  <si>
    <t>日向市</t>
  </si>
  <si>
    <t>西都市</t>
  </si>
  <si>
    <t>西諸県郡のうち須木村</t>
  </si>
  <si>
    <t>児湯郡</t>
  </si>
  <si>
    <t>西臼杵郡のうち五ケ瀬町</t>
  </si>
  <si>
    <t>東臼杵郡のうち門川町、東郷町、南郷村、西郷村、北郷村、北方町、北浦町、諸塚村、椎葉村</t>
  </si>
  <si>
    <t>山越郡</t>
  </si>
  <si>
    <t>桧山郡</t>
  </si>
  <si>
    <t>爾志郡</t>
  </si>
  <si>
    <t>久遠郡</t>
  </si>
  <si>
    <t>奥尻郡</t>
  </si>
  <si>
    <t>瀬棚郡</t>
  </si>
  <si>
    <t>島牧郡</t>
  </si>
  <si>
    <t>寿都郡</t>
  </si>
  <si>
    <t>岩内郡のうち岩内町</t>
  </si>
  <si>
    <t>磯谷郡</t>
  </si>
  <si>
    <t>古宇郡</t>
  </si>
  <si>
    <t>（４）</t>
  </si>
  <si>
    <t>３６</t>
  </si>
  <si>
    <t>鹿嶋市</t>
  </si>
  <si>
    <t>鹿島郡のうち神栖町、波崎町</t>
  </si>
  <si>
    <t>行方郡のうち牛堀町、潮来町</t>
  </si>
  <si>
    <t>香取郡</t>
  </si>
  <si>
    <t>千葉市</t>
  </si>
  <si>
    <t>佐原市</t>
  </si>
  <si>
    <t>成田市</t>
  </si>
  <si>
    <t>佐倉市</t>
  </si>
  <si>
    <t>習志野市</t>
  </si>
  <si>
    <t>四街道市</t>
  </si>
  <si>
    <t>八街市</t>
  </si>
  <si>
    <t>山武郡のうち山武町、芝山町</t>
  </si>
  <si>
    <t>印旛郡のうち酒々井町、冨里町、印旛村、本埜村、栄町</t>
  </si>
  <si>
    <t>横須賀市</t>
  </si>
  <si>
    <t>逗子市</t>
  </si>
  <si>
    <t>三浦市</t>
  </si>
  <si>
    <t>三浦郡</t>
  </si>
  <si>
    <t>伊東市</t>
  </si>
  <si>
    <t>下田市</t>
  </si>
  <si>
    <t>加茂郡のうち東伊豆町、河津町、南伊豆町</t>
  </si>
  <si>
    <t>徳島市</t>
  </si>
  <si>
    <t>鳴門市</t>
  </si>
  <si>
    <t>小松島市</t>
  </si>
  <si>
    <t>阿南市</t>
  </si>
  <si>
    <t>勝浦郡</t>
  </si>
  <si>
    <t>名東郡</t>
  </si>
  <si>
    <t>名西郡</t>
  </si>
  <si>
    <t>那賀郡のうち那賀川町、羽ノ浦町</t>
  </si>
  <si>
    <t>板野郡</t>
  </si>
  <si>
    <t>阿波郡</t>
  </si>
  <si>
    <t>麻植郡</t>
  </si>
  <si>
    <t>美馬郡</t>
  </si>
  <si>
    <t>三好郡のうち井川町、三加茂町、東祖谷山村、西祖谷山村</t>
  </si>
  <si>
    <t>宿毛市</t>
  </si>
  <si>
    <t>長岡郡</t>
  </si>
  <si>
    <t>土佐郡のうち鏡村、土佐山村、土佐町</t>
  </si>
  <si>
    <t>吾川郡のうち伊野町、吾川村、吾北村</t>
  </si>
  <si>
    <t>越智町</t>
  </si>
  <si>
    <t>高岡郡のうち佐川町、越智町、梼原町、大野見村、東津野村、葉山村、仁淀村、日高村</t>
  </si>
  <si>
    <t>幡多郡のうち大正町、大月町、十和村、西土佐村、三原村</t>
  </si>
  <si>
    <t>福江市</t>
  </si>
  <si>
    <t>南松浦郡のうち富江町、玉之浦町、三井楽町、岐宿町、奈留町</t>
  </si>
  <si>
    <t>宮崎市</t>
  </si>
  <si>
    <t>都城市</t>
  </si>
  <si>
    <t>日南市</t>
  </si>
  <si>
    <t>小林市</t>
  </si>
  <si>
    <t>串間市</t>
  </si>
  <si>
    <t>えびの市</t>
  </si>
  <si>
    <t>宮崎郡</t>
  </si>
  <si>
    <t>南那珂郡</t>
  </si>
  <si>
    <t>北諸県郡</t>
  </si>
  <si>
    <t>東諸県郡</t>
  </si>
  <si>
    <t>西諸県郡のうち高原町、野尻町</t>
  </si>
  <si>
    <t>鹿児島県</t>
  </si>
  <si>
    <t>川内市</t>
  </si>
  <si>
    <t>阿久根市</t>
  </si>
  <si>
    <t>出水市</t>
  </si>
  <si>
    <t>大口市</t>
  </si>
  <si>
    <t>国分市</t>
  </si>
  <si>
    <t>鹿児島郡の吉田町</t>
  </si>
  <si>
    <t>薩摩郡のうち樋脇町、入来町、東郷町、宮之城町、鶴田町、薩摩町、祁答院町</t>
  </si>
  <si>
    <t>出水郡</t>
  </si>
  <si>
    <t>伊佐郡</t>
  </si>
  <si>
    <t>蛤良郡</t>
  </si>
  <si>
    <t>曽於郡</t>
  </si>
  <si>
    <t>銚子市</t>
  </si>
  <si>
    <t>館山市</t>
  </si>
  <si>
    <t>木更津市</t>
  </si>
  <si>
    <t>茂原市</t>
  </si>
  <si>
    <t>東金市</t>
  </si>
  <si>
    <t>八日市場市</t>
  </si>
  <si>
    <t>旭市</t>
  </si>
  <si>
    <t>勝浦市</t>
  </si>
  <si>
    <t>市原市</t>
  </si>
  <si>
    <t>鴨川市</t>
  </si>
  <si>
    <t>君津市</t>
  </si>
  <si>
    <t>富津市</t>
  </si>
  <si>
    <t>袖ヶ浦市</t>
  </si>
  <si>
    <t>海上郡</t>
  </si>
  <si>
    <t>匝瑳郡</t>
  </si>
  <si>
    <t>長生郡</t>
  </si>
  <si>
    <t>夷隅郡</t>
  </si>
  <si>
    <t>安房郡</t>
  </si>
  <si>
    <t>山武郡のうち大網白里町、九十九里町、成東町、蓮沼村、松尾町、横芝町</t>
  </si>
  <si>
    <t>（５）</t>
  </si>
  <si>
    <t>３８</t>
  </si>
  <si>
    <t>大島町</t>
  </si>
  <si>
    <t>利島村</t>
  </si>
  <si>
    <t>新島村</t>
  </si>
  <si>
    <t>神津島村</t>
  </si>
  <si>
    <t>三宅村</t>
  </si>
  <si>
    <t>御蔵島村</t>
  </si>
  <si>
    <t>那賀郡のうち鷲敷町、相生町、上那賀町、木沢村、木頭村</t>
  </si>
  <si>
    <t>高知市</t>
  </si>
  <si>
    <t>安芸市</t>
  </si>
  <si>
    <t>南国市</t>
  </si>
  <si>
    <t>土佐市</t>
  </si>
  <si>
    <t>須崎市</t>
  </si>
  <si>
    <t>中村市</t>
  </si>
  <si>
    <t>土佐清水市</t>
  </si>
  <si>
    <t>安芸郡のうち馬路村、芸西村</t>
  </si>
  <si>
    <t>香美郡</t>
  </si>
  <si>
    <t>吾川郡のうち春野町</t>
  </si>
  <si>
    <t>高岡郡のうち中土佐町、窪川町</t>
  </si>
  <si>
    <t>幡多郡のうち佐賀町、大方町</t>
  </si>
  <si>
    <t>鹿児島市</t>
  </si>
  <si>
    <t>鹿屋市</t>
  </si>
  <si>
    <t>串木野市</t>
  </si>
  <si>
    <t>垂水市</t>
  </si>
  <si>
    <t>鹿児島郡のうち桜島町</t>
  </si>
  <si>
    <t>肝属郡のうち串良町、東串良町、高山町、吾平町、内之浦町、大根占町</t>
  </si>
  <si>
    <t>日置郡のうち市来町、東市来町、伊集院町、松元町、郡山町、日吉町、吹上町</t>
  </si>
  <si>
    <t>（６）</t>
  </si>
  <si>
    <t>４０</t>
  </si>
  <si>
    <t>室戸市</t>
  </si>
  <si>
    <t>安芸郡のうち東洋町、奈半利町、田野町、安田町、北川町</t>
  </si>
  <si>
    <t>枕崎市</t>
  </si>
  <si>
    <t>指宿市</t>
  </si>
  <si>
    <t>加世田市</t>
  </si>
  <si>
    <t>西之表市</t>
  </si>
  <si>
    <t>揖宿郡</t>
  </si>
  <si>
    <t>日置郡のうち金峰町</t>
  </si>
  <si>
    <t>薩摩郡のうち里村、上甑村、下甑村、鹿島村</t>
  </si>
  <si>
    <t>肝属郡のうち根占町、田代町、佐多町</t>
  </si>
  <si>
    <t>（７）</t>
  </si>
  <si>
    <t>４２</t>
  </si>
  <si>
    <t>八丈町</t>
  </si>
  <si>
    <t>青ケ島町</t>
  </si>
  <si>
    <t>小笠原村</t>
  </si>
  <si>
    <t>熊毛郡のうち中種子町、南種子町</t>
  </si>
  <si>
    <t>（８）</t>
  </si>
  <si>
    <t>４４</t>
  </si>
  <si>
    <t>鹿児島郡のうち三島村</t>
  </si>
  <si>
    <t>熊毛郡のうち上屋久町、屋久町</t>
  </si>
  <si>
    <t>（９）</t>
  </si>
  <si>
    <t>４６</t>
  </si>
  <si>
    <t>名瀬市</t>
  </si>
  <si>
    <t>鹿児島郡のうち十島村</t>
  </si>
  <si>
    <t>大島郡</t>
  </si>
  <si>
    <t>沖縄県</t>
  </si>
  <si>
    <t>［都道府県別］　各地の基準風速Ｖ0(m/sec) 一覧表</t>
  </si>
  <si>
    <t>地方</t>
  </si>
  <si>
    <t>下記に掲げる以外の北海道地方の地域</t>
  </si>
  <si>
    <t>下記に掲げる以外の東北地方の地域</t>
  </si>
  <si>
    <t>東北</t>
  </si>
  <si>
    <t>下記に掲げる以外の関東地方の地域</t>
  </si>
  <si>
    <t>関東</t>
  </si>
  <si>
    <t>下記に掲げる以外の中部・甲信越地方の地域</t>
  </si>
  <si>
    <t>中部</t>
  </si>
  <si>
    <t>甲信越</t>
  </si>
  <si>
    <t>下記に掲げる以外の関西地方の地域</t>
  </si>
  <si>
    <t>関西</t>
  </si>
  <si>
    <t>下記に掲げる以外の中国地方の地域</t>
  </si>
  <si>
    <t>中国</t>
  </si>
  <si>
    <t>下記に掲げる以外の四国地方の地域</t>
  </si>
  <si>
    <t>四国</t>
  </si>
  <si>
    <t>下記に掲げる以外の九州・沖縄地方の地域</t>
  </si>
  <si>
    <t>九州</t>
  </si>
  <si>
    <t>沖縄</t>
  </si>
  <si>
    <t>　</t>
  </si>
  <si>
    <t>屋根勾配</t>
  </si>
  <si>
    <t>゜）</t>
  </si>
  <si>
    <t>地表面粗度区分</t>
  </si>
  <si>
    <t>α</t>
  </si>
  <si>
    <t>粗度区分</t>
  </si>
  <si>
    <t>Ⅰ</t>
  </si>
  <si>
    <t>Ⅱ</t>
  </si>
  <si>
    <t>Ⅲ</t>
  </si>
  <si>
    <t>Ⅳ</t>
  </si>
  <si>
    <t>使用屋根材名</t>
    <phoneticPr fontId="14"/>
  </si>
  <si>
    <t>地表面粗度区分</t>
    <phoneticPr fontId="14"/>
  </si>
  <si>
    <t>← 自動計算されます。（屋根勾配を角度入力したい場合は、この欄に角度を直接入力します。）</t>
    <phoneticPr fontId="14"/>
  </si>
  <si>
    <t>表3　切妻屋根面、片流れ屋根面及びのこぎり屋根面の負のピーク外圧係数</t>
  </si>
  <si>
    <t>＜平成12年建設省告示1458号からの抜粋＞</t>
    <rPh sb="19" eb="21">
      <t>バッスイ</t>
    </rPh>
    <phoneticPr fontId="14"/>
  </si>
  <si>
    <t>［屋根面の部位］</t>
    <rPh sb="1" eb="3">
      <t>ヤネ</t>
    </rPh>
    <rPh sb="3" eb="4">
      <t>メン</t>
    </rPh>
    <rPh sb="5" eb="7">
      <t>ブイ</t>
    </rPh>
    <phoneticPr fontId="14"/>
  </si>
  <si>
    <t>都市計画区域外にあって、極めて平坦で障害物がないものとして特定行政庁が規則で定める区域</t>
  </si>
  <si>
    <t>都市計画区域外であって地表面粗度区分Ⅰの区域以外の区域</t>
  </si>
  <si>
    <t>（建築物の高さが13m以下の場合を除く。）</t>
  </si>
  <si>
    <t>又は都市計画区域内にあって地表面粗度区分Ⅳの区域以外の区域のうち、海岸線又は湖岸線（対岸までの距離が1500m以上のものに限る。以下同じ。）までの距離が500m以内の地域</t>
  </si>
  <si>
    <t>・海岸線及び湖岸線から２００ｍ以内の地域</t>
  </si>
  <si>
    <t>　　　高さ１３ｍを越える建築物</t>
  </si>
  <si>
    <t>（ただし、建築物の高さが13m以下である場合又は当該海岸線若しくは湖岸線からの距離が200mを越え、かつ、建築物の高さが31m以下である場合を除く。）</t>
  </si>
  <si>
    <t>・海岸線及び湖岸線から２００ｍを越え５００ｍ以内の</t>
  </si>
  <si>
    <t>　地域</t>
  </si>
  <si>
    <t>　　　高さ３１ｍを越える建築物</t>
  </si>
  <si>
    <t>地表面粗度区分Ⅰ、Ⅱ又はⅣ以外の区域</t>
  </si>
  <si>
    <t>・高さ１３ｍ以下の建築物</t>
  </si>
  <si>
    <t>都市計画区域内にあって、極めて都市化が著しいものとして特定行政庁が規則で定める区域</t>
  </si>
  <si>
    <t>　地域で高さ３１ｍ以下の建築物</t>
  </si>
  <si>
    <t>［地表面粗度区分］</t>
    <phoneticPr fontId="14"/>
  </si>
  <si>
    <t>＜平成12年建設省告示1454号からの抜粋＞</t>
    <rPh sb="19" eb="21">
      <t>バッスイ</t>
    </rPh>
    <phoneticPr fontId="14"/>
  </si>
  <si>
    <t>平成12年建設省告示1454号抜粋部</t>
    <rPh sb="17" eb="18">
      <t>ブ</t>
    </rPh>
    <phoneticPr fontId="14"/>
  </si>
  <si>
    <t>１．</t>
    <phoneticPr fontId="14"/>
  </si>
  <si>
    <t>２．</t>
    <phoneticPr fontId="14"/>
  </si>
  <si>
    <t>３．</t>
    <phoneticPr fontId="14"/>
  </si>
  <si>
    <t>「耐風性検討書」は自動的に作成されます。</t>
    <rPh sb="1" eb="4">
      <t>タイフウセイ</t>
    </rPh>
    <rPh sb="4" eb="7">
      <t>ケントウショ</t>
    </rPh>
    <rPh sb="9" eb="12">
      <t>ジドウテキ</t>
    </rPh>
    <rPh sb="13" eb="15">
      <t>サクセイ</t>
    </rPh>
    <phoneticPr fontId="14"/>
  </si>
  <si>
    <t>＜耐風検討書作成に必要な項目の入力表＞</t>
    <rPh sb="1" eb="3">
      <t>タイフウ</t>
    </rPh>
    <rPh sb="3" eb="6">
      <t>ケントウショ</t>
    </rPh>
    <rPh sb="6" eb="8">
      <t>サクセイ</t>
    </rPh>
    <rPh sb="17" eb="18">
      <t>ヒョウ</t>
    </rPh>
    <phoneticPr fontId="14"/>
  </si>
  <si>
    <t>建築物の高さ
（屋根頂部高さ）</t>
    <rPh sb="0" eb="3">
      <t>ケンチクブツ</t>
    </rPh>
    <rPh sb="4" eb="5">
      <t>タカ</t>
    </rPh>
    <rPh sb="8" eb="10">
      <t>ヤネ</t>
    </rPh>
    <rPh sb="10" eb="12">
      <t>チョウブ</t>
    </rPh>
    <phoneticPr fontId="14"/>
  </si>
  <si>
    <t>軒の高さ</t>
    <phoneticPr fontId="14"/>
  </si>
  <si>
    <t>屋根高さ（Ｈ）</t>
    <phoneticPr fontId="14"/>
  </si>
  <si>
    <t>＜使用についての注意＞</t>
    <rPh sb="1" eb="3">
      <t>シヨウ</t>
    </rPh>
    <rPh sb="8" eb="10">
      <t>チュウイ</t>
    </rPh>
    <phoneticPr fontId="14"/>
  </si>
  <si>
    <t>必要事項の入力の仕方については「１．入力シート」ワークシートの記載手順に従って下さい。</t>
    <rPh sb="0" eb="2">
      <t>ヒツヨウ</t>
    </rPh>
    <rPh sb="2" eb="4">
      <t>ジコウ</t>
    </rPh>
    <rPh sb="5" eb="7">
      <t>ニュウリョク</t>
    </rPh>
    <rPh sb="8" eb="10">
      <t>シカタ</t>
    </rPh>
    <rPh sb="18" eb="20">
      <t>ニュウリョク</t>
    </rPh>
    <rPh sb="31" eb="33">
      <t>キサイ</t>
    </rPh>
    <rPh sb="33" eb="35">
      <t>テジュン</t>
    </rPh>
    <rPh sb="36" eb="37">
      <t>シタガ</t>
    </rPh>
    <rPh sb="39" eb="40">
      <t>クダ</t>
    </rPh>
    <phoneticPr fontId="14"/>
  </si>
  <si>
    <t>＜改定履歴＞</t>
    <rPh sb="1" eb="3">
      <t>カイテイ</t>
    </rPh>
    <rPh sb="3" eb="5">
      <t>リレキ</t>
    </rPh>
    <phoneticPr fontId="14"/>
  </si>
  <si>
    <t>第１版作成</t>
    <rPh sb="0" eb="1">
      <t>ダイ</t>
    </rPh>
    <rPh sb="2" eb="3">
      <t>ハン</t>
    </rPh>
    <rPh sb="3" eb="5">
      <t>サクセイ</t>
    </rPh>
    <phoneticPr fontId="14"/>
  </si>
  <si>
    <t>下記入力表の</t>
    <rPh sb="0" eb="2">
      <t>カキ</t>
    </rPh>
    <rPh sb="2" eb="4">
      <t>ニュウリョク</t>
    </rPh>
    <rPh sb="4" eb="5">
      <t>ヒョウ</t>
    </rPh>
    <phoneticPr fontId="14"/>
  </si>
  <si>
    <t>第２版作成</t>
    <rPh sb="0" eb="1">
      <t>ダイ</t>
    </rPh>
    <rPh sb="2" eb="3">
      <t>ハン</t>
    </rPh>
    <rPh sb="3" eb="5">
      <t>サクセイ</t>
    </rPh>
    <phoneticPr fontId="14"/>
  </si>
  <si>
    <t>※この「ワークシート」では必要事項の入力だけを行います。</t>
    <rPh sb="13" eb="15">
      <t>ヒツヨウ</t>
    </rPh>
    <rPh sb="15" eb="17">
      <t>ジコウ</t>
    </rPh>
    <rPh sb="18" eb="20">
      <t>ニュウリョク</t>
    </rPh>
    <rPh sb="23" eb="24">
      <t>オコナ</t>
    </rPh>
    <phoneticPr fontId="14"/>
  </si>
  <si>
    <t>＜「耐風性検討書」の作成手順＞</t>
    <rPh sb="2" eb="4">
      <t>タイフウ</t>
    </rPh>
    <rPh sb="4" eb="5">
      <t>セイ</t>
    </rPh>
    <rPh sb="5" eb="8">
      <t>ケントウショ</t>
    </rPh>
    <rPh sb="10" eb="12">
      <t>サクセイ</t>
    </rPh>
    <rPh sb="12" eb="14">
      <t>テジュン</t>
    </rPh>
    <phoneticPr fontId="14"/>
  </si>
  <si>
    <t>３．</t>
  </si>
  <si>
    <t>下表に入力してください。</t>
  </si>
  <si>
    <t>使用環境（パソコン、プリンター、アプリケーションソフト等）により正常に作動しないことがあります。</t>
    <rPh sb="0" eb="2">
      <t>シヨウ</t>
    </rPh>
    <rPh sb="2" eb="4">
      <t>カンキョウ</t>
    </rPh>
    <rPh sb="27" eb="28">
      <t>ナド</t>
    </rPh>
    <rPh sb="32" eb="34">
      <t>セイジョウ</t>
    </rPh>
    <rPh sb="35" eb="37">
      <t>サドウ</t>
    </rPh>
    <phoneticPr fontId="14"/>
  </si>
  <si>
    <t>この風圧力計算シートをご使用して生じた結果に対して、弊社は一切責任を負いかねますのでご了承願います。</t>
    <rPh sb="2" eb="3">
      <t>カゼ</t>
    </rPh>
    <rPh sb="3" eb="5">
      <t>アツリョク</t>
    </rPh>
    <rPh sb="5" eb="7">
      <t>ケイサン</t>
    </rPh>
    <rPh sb="12" eb="14">
      <t>シヨウ</t>
    </rPh>
    <rPh sb="16" eb="17">
      <t>ショウ</t>
    </rPh>
    <rPh sb="19" eb="21">
      <t>ケッカ</t>
    </rPh>
    <rPh sb="22" eb="23">
      <t>タイ</t>
    </rPh>
    <rPh sb="26" eb="28">
      <t>ヘイシャ</t>
    </rPh>
    <rPh sb="29" eb="31">
      <t>イッサイ</t>
    </rPh>
    <rPh sb="34" eb="35">
      <t>オ</t>
    </rPh>
    <rPh sb="43" eb="45">
      <t>リョウショウ</t>
    </rPh>
    <rPh sb="45" eb="46">
      <t>ネガ</t>
    </rPh>
    <phoneticPr fontId="14"/>
  </si>
  <si>
    <r>
      <t>まず次のワークシート</t>
    </r>
    <r>
      <rPr>
        <b/>
        <sz val="11"/>
        <color indexed="12"/>
        <rFont val="ＭＳ Ｐゴシック"/>
        <family val="3"/>
        <charset val="128"/>
      </rPr>
      <t>「１．入力シート」で計算に必要な事項を入力</t>
    </r>
    <r>
      <rPr>
        <sz val="11"/>
        <color indexed="8"/>
        <rFont val="ＭＳ Ｐゴシック"/>
        <family val="3"/>
        <charset val="128"/>
      </rPr>
      <t>してください。</t>
    </r>
    <rPh sb="2" eb="3">
      <t>ツギ</t>
    </rPh>
    <rPh sb="13" eb="15">
      <t>ニュウリョク</t>
    </rPh>
    <rPh sb="20" eb="22">
      <t>ケイサン</t>
    </rPh>
    <rPh sb="23" eb="25">
      <t>ヒツヨウ</t>
    </rPh>
    <rPh sb="26" eb="28">
      <t>ジコウ</t>
    </rPh>
    <rPh sb="29" eb="31">
      <t>ニュウリョク</t>
    </rPh>
    <phoneticPr fontId="14"/>
  </si>
  <si>
    <t>（国土交通省告示内容が変更されていないため）</t>
    <rPh sb="1" eb="3">
      <t>コクド</t>
    </rPh>
    <rPh sb="3" eb="6">
      <t>コウツウショウ</t>
    </rPh>
    <rPh sb="6" eb="8">
      <t>コクジ</t>
    </rPh>
    <rPh sb="8" eb="10">
      <t>ナイヨウ</t>
    </rPh>
    <rPh sb="11" eb="13">
      <t>ヘンコウ</t>
    </rPh>
    <phoneticPr fontId="14"/>
  </si>
  <si>
    <t>← 自動計算されます。
      （建築物の高さと軒の高さの平均）</t>
    <rPh sb="19" eb="22">
      <t>ケンチクブツ</t>
    </rPh>
    <rPh sb="23" eb="24">
      <t>タカ</t>
    </rPh>
    <rPh sb="26" eb="27">
      <t>ノキ</t>
    </rPh>
    <rPh sb="28" eb="29">
      <t>タカ</t>
    </rPh>
    <rPh sb="31" eb="33">
      <t>ヘイキン</t>
    </rPh>
    <phoneticPr fontId="14"/>
  </si>
  <si>
    <t>屋根材種類</t>
    <rPh sb="0" eb="2">
      <t>ヤネ</t>
    </rPh>
    <rPh sb="2" eb="3">
      <t>ザイ</t>
    </rPh>
    <rPh sb="3" eb="5">
      <t>シュルイ</t>
    </rPh>
    <phoneticPr fontId="14"/>
  </si>
  <si>
    <t>適用勾配</t>
    <rPh sb="0" eb="2">
      <t>テキヨウ</t>
    </rPh>
    <rPh sb="2" eb="4">
      <t>コウバイ</t>
    </rPh>
    <phoneticPr fontId="14"/>
  </si>
  <si>
    <t>Ｚb</t>
    <phoneticPr fontId="14"/>
  </si>
  <si>
    <t>ケイミュー株式会社</t>
    <rPh sb="5" eb="9">
      <t>カブシキガイシャ</t>
    </rPh>
    <phoneticPr fontId="14"/>
  </si>
  <si>
    <t>この風圧力計算シートの一切の権利はケイミュー（株）のみが有します。</t>
    <rPh sb="11" eb="13">
      <t>イッサイ</t>
    </rPh>
    <rPh sb="14" eb="16">
      <t>ケンリ</t>
    </rPh>
    <rPh sb="23" eb="24">
      <t>カブ</t>
    </rPh>
    <rPh sb="28" eb="29">
      <t>ユウ</t>
    </rPh>
    <phoneticPr fontId="14"/>
  </si>
  <si>
    <t>平部</t>
    <rPh sb="0" eb="1">
      <t>ヒラ</t>
    </rPh>
    <rPh sb="1" eb="2">
      <t>ブ</t>
    </rPh>
    <phoneticPr fontId="14"/>
  </si>
  <si>
    <t>外周部</t>
    <rPh sb="0" eb="2">
      <t>ガイシュウ</t>
    </rPh>
    <rPh sb="2" eb="3">
      <t>ブ</t>
    </rPh>
    <phoneticPr fontId="14"/>
  </si>
  <si>
    <t>隅角部</t>
    <rPh sb="0" eb="1">
      <t>スミ</t>
    </rPh>
    <rPh sb="1" eb="2">
      <t>カド</t>
    </rPh>
    <rPh sb="2" eb="3">
      <t>ブ</t>
    </rPh>
    <phoneticPr fontId="14"/>
  </si>
  <si>
    <t>棟端部</t>
    <rPh sb="0" eb="1">
      <t>ムネ</t>
    </rPh>
    <rPh sb="1" eb="2">
      <t>ハシ</t>
    </rPh>
    <rPh sb="2" eb="3">
      <t>ブ</t>
    </rPh>
    <phoneticPr fontId="14"/>
  </si>
  <si>
    <t>部位</t>
    <rPh sb="0" eb="2">
      <t>ブイ</t>
    </rPh>
    <phoneticPr fontId="14"/>
  </si>
  <si>
    <t>この風圧力計算シートは建築基準法、平成12年建設省告示第1454号、第1458号に基づいて作成したものです。</t>
    <rPh sb="2" eb="4">
      <t>フウアツ</t>
    </rPh>
    <rPh sb="4" eb="5">
      <t>リョク</t>
    </rPh>
    <rPh sb="5" eb="7">
      <t>ケイサン</t>
    </rPh>
    <rPh sb="11" eb="16">
      <t>ケンチクキジュンホウ</t>
    </rPh>
    <rPh sb="34" eb="35">
      <t>ダイ</t>
    </rPh>
    <rPh sb="41" eb="42">
      <t>モト</t>
    </rPh>
    <rPh sb="45" eb="47">
      <t>サクセイ</t>
    </rPh>
    <phoneticPr fontId="14"/>
  </si>
  <si>
    <t>（参照１，２）基準風速表は平成12年建設省告示第1454号に基づいて作成したものです。</t>
    <rPh sb="1" eb="3">
      <t>サンショウ</t>
    </rPh>
    <rPh sb="7" eb="9">
      <t>キジュン</t>
    </rPh>
    <rPh sb="9" eb="11">
      <t>フウソク</t>
    </rPh>
    <rPh sb="11" eb="12">
      <t>ヒョウ</t>
    </rPh>
    <rPh sb="23" eb="24">
      <t>ダイ</t>
    </rPh>
    <rPh sb="30" eb="31">
      <t>モト</t>
    </rPh>
    <rPh sb="34" eb="36">
      <t>サクセイ</t>
    </rPh>
    <phoneticPr fontId="14"/>
  </si>
  <si>
    <t>平成12年建設省告示第1454号(H12.5.31)以降の市町村合併については対応していません。</t>
    <rPh sb="10" eb="11">
      <t>ダイ</t>
    </rPh>
    <rPh sb="26" eb="28">
      <t>イコウ</t>
    </rPh>
    <rPh sb="29" eb="32">
      <t>シチョウソン</t>
    </rPh>
    <rPh sb="32" eb="34">
      <t>ガッペイ</t>
    </rPh>
    <rPh sb="39" eb="41">
      <t>タイオウ</t>
    </rPh>
    <phoneticPr fontId="14"/>
  </si>
  <si>
    <t>対象建築物の地域名については、平成12年時点の市町村名を確認してください。</t>
    <rPh sb="0" eb="2">
      <t>タイショウ</t>
    </rPh>
    <rPh sb="2" eb="5">
      <t>ケンチクブツ</t>
    </rPh>
    <rPh sb="6" eb="9">
      <t>チイキメイ</t>
    </rPh>
    <rPh sb="15" eb="17">
      <t>ヘイセイ</t>
    </rPh>
    <rPh sb="19" eb="20">
      <t>ネン</t>
    </rPh>
    <rPh sb="20" eb="22">
      <t>ジテン</t>
    </rPh>
    <rPh sb="23" eb="26">
      <t>シチョウソン</t>
    </rPh>
    <rPh sb="26" eb="27">
      <t>メイ</t>
    </rPh>
    <rPh sb="28" eb="30">
      <t>カクニン</t>
    </rPh>
    <phoneticPr fontId="14"/>
  </si>
  <si>
    <t>：平成12年建設省告示第1454号第2に規定する基準風速の数値</t>
    <rPh sb="11" eb="12">
      <t>ダイ</t>
    </rPh>
    <phoneticPr fontId="14"/>
  </si>
  <si>
    <t>地表面</t>
    <rPh sb="0" eb="3">
      <t>チヒョウメン</t>
    </rPh>
    <phoneticPr fontId="14"/>
  </si>
  <si>
    <t>（単位：m）</t>
    <rPh sb="1" eb="3">
      <t>タンイ</t>
    </rPh>
    <phoneticPr fontId="14"/>
  </si>
  <si>
    <t>Ｈ</t>
    <phoneticPr fontId="14"/>
  </si>
  <si>
    <t>Ｚb</t>
    <phoneticPr fontId="14"/>
  </si>
  <si>
    <r>
      <t>Ｚ</t>
    </r>
    <r>
      <rPr>
        <vertAlign val="subscript"/>
        <sz val="11"/>
        <color indexed="8"/>
        <rFont val="ＭＳ Ｐゴシック"/>
        <family val="3"/>
        <charset val="128"/>
      </rPr>
      <t>G</t>
    </r>
    <phoneticPr fontId="14"/>
  </si>
  <si>
    <t>Ｅr</t>
    <phoneticPr fontId="14"/>
  </si>
  <si>
    <t>：ピーク外圧係数</t>
    <phoneticPr fontId="14"/>
  </si>
  <si>
    <r>
      <t>Ｈ≦Ｚbの場合  ⇒　Ｅr＝1.7（Ｚb／Ｚ</t>
    </r>
    <r>
      <rPr>
        <vertAlign val="subscript"/>
        <sz val="11"/>
        <color indexed="8"/>
        <rFont val="ＭＳ Ｐゴシック"/>
        <family val="3"/>
        <charset val="128"/>
      </rPr>
      <t>G</t>
    </r>
    <r>
      <rPr>
        <sz val="11"/>
        <color indexed="8"/>
        <rFont val="ＭＳ Ｐゴシック"/>
        <family val="3"/>
        <charset val="128"/>
      </rPr>
      <t>)</t>
    </r>
    <r>
      <rPr>
        <vertAlign val="superscript"/>
        <sz val="11"/>
        <color indexed="8"/>
        <rFont val="ＭＳ Ｐゴシック"/>
        <family val="3"/>
        <charset val="128"/>
      </rPr>
      <t>α</t>
    </r>
    <rPh sb="5" eb="7">
      <t>バアイ</t>
    </rPh>
    <phoneticPr fontId="14"/>
  </si>
  <si>
    <r>
      <t>Ｈ＞Ｚbの場合  ⇒　Ｅr＝1.7（Ｈ／Ｚ</t>
    </r>
    <r>
      <rPr>
        <vertAlign val="subscript"/>
        <sz val="11"/>
        <color indexed="8"/>
        <rFont val="ＭＳ Ｐゴシック"/>
        <family val="3"/>
        <charset val="128"/>
      </rPr>
      <t>G</t>
    </r>
    <r>
      <rPr>
        <sz val="11"/>
        <color indexed="8"/>
        <rFont val="ＭＳ Ｐゴシック"/>
        <family val="3"/>
        <charset val="128"/>
      </rPr>
      <t>)</t>
    </r>
    <r>
      <rPr>
        <vertAlign val="superscript"/>
        <sz val="11"/>
        <color indexed="8"/>
        <rFont val="ＭＳ Ｐゴシック"/>
        <family val="3"/>
        <charset val="128"/>
      </rPr>
      <t>α</t>
    </r>
    <rPh sb="5" eb="7">
      <t>バアイ</t>
    </rPh>
    <phoneticPr fontId="14"/>
  </si>
  <si>
    <r>
      <t>Ｚ</t>
    </r>
    <r>
      <rPr>
        <vertAlign val="subscript"/>
        <sz val="11"/>
        <rFont val="ＭＳ Ｐゴシック"/>
        <family val="3"/>
        <charset val="128"/>
      </rPr>
      <t>G</t>
    </r>
    <phoneticPr fontId="14"/>
  </si>
  <si>
    <t>＜表1＞</t>
    <rPh sb="1" eb="2">
      <t>ヒョウ</t>
    </rPh>
    <phoneticPr fontId="14"/>
  </si>
  <si>
    <t>：地表面近くで風速を一定とする高さ（表1参照）</t>
    <rPh sb="1" eb="4">
      <t>チヒョウメン</t>
    </rPh>
    <rPh sb="4" eb="5">
      <t>チカ</t>
    </rPh>
    <rPh sb="7" eb="9">
      <t>フウソク</t>
    </rPh>
    <rPh sb="10" eb="12">
      <t>イッテイ</t>
    </rPh>
    <rPh sb="15" eb="16">
      <t>タカ</t>
    </rPh>
    <phoneticPr fontId="14"/>
  </si>
  <si>
    <t>：地表面の影響を受けない高さ（表1参照）</t>
    <rPh sb="1" eb="4">
      <t>チヒョウメン</t>
    </rPh>
    <rPh sb="5" eb="7">
      <t>エイキョウ</t>
    </rPh>
    <rPh sb="8" eb="9">
      <t>ウ</t>
    </rPh>
    <rPh sb="12" eb="13">
      <t>タカ</t>
    </rPh>
    <phoneticPr fontId="14"/>
  </si>
  <si>
    <t>：平均風速の高さ方向の分布を示す係数（表1参照）</t>
    <rPh sb="1" eb="3">
      <t>ヘイキン</t>
    </rPh>
    <rPh sb="3" eb="5">
      <t>フウソク</t>
    </rPh>
    <rPh sb="6" eb="7">
      <t>タカ</t>
    </rPh>
    <rPh sb="8" eb="10">
      <t>ホウコウ</t>
    </rPh>
    <rPh sb="11" eb="13">
      <t>ブンプ</t>
    </rPh>
    <rPh sb="14" eb="15">
      <t>シメ</t>
    </rPh>
    <rPh sb="16" eb="18">
      <t>ケイスウ</t>
    </rPh>
    <phoneticPr fontId="14"/>
  </si>
  <si>
    <t>正圧の場合</t>
    <rPh sb="0" eb="2">
      <t>セイアツ</t>
    </rPh>
    <rPh sb="3" eb="5">
      <t>バアイ</t>
    </rPh>
    <phoneticPr fontId="14"/>
  </si>
  <si>
    <t>負圧の場合</t>
    <rPh sb="0" eb="1">
      <t>フ</t>
    </rPh>
    <rPh sb="1" eb="2">
      <t>アツ</t>
    </rPh>
    <rPh sb="3" eb="5">
      <t>バアイ</t>
    </rPh>
    <phoneticPr fontId="14"/>
  </si>
  <si>
    <t>：Ｃpeは表2参照、Ｇpeは表3参照</t>
    <rPh sb="5" eb="6">
      <t>ヒョウ</t>
    </rPh>
    <rPh sb="7" eb="9">
      <t>サンショウ</t>
    </rPh>
    <rPh sb="14" eb="15">
      <t>ヒョウ</t>
    </rPh>
    <rPh sb="16" eb="18">
      <t>サンショウ</t>
    </rPh>
    <phoneticPr fontId="14"/>
  </si>
  <si>
    <t>：表4に規定する数値</t>
    <rPh sb="1" eb="2">
      <t>ヒョウ</t>
    </rPh>
    <rPh sb="4" eb="6">
      <t>キテイ</t>
    </rPh>
    <rPh sb="8" eb="10">
      <t>スウチ</t>
    </rPh>
    <phoneticPr fontId="14"/>
  </si>
  <si>
    <t>Ｃpe×Ｇpe</t>
    <phoneticPr fontId="14"/>
  </si>
  <si>
    <t>θ</t>
    <phoneticPr fontId="14"/>
  </si>
  <si>
    <t>Ｃpe</t>
    <phoneticPr fontId="14"/>
  </si>
  <si>
    <t>10度</t>
    <rPh sb="2" eb="3">
      <t>ド</t>
    </rPh>
    <phoneticPr fontId="14"/>
  </si>
  <si>
    <t>30度</t>
    <rPh sb="2" eb="3">
      <t>ド</t>
    </rPh>
    <phoneticPr fontId="14"/>
  </si>
  <si>
    <t>45度</t>
    <rPh sb="2" eb="3">
      <t>ド</t>
    </rPh>
    <phoneticPr fontId="14"/>
  </si>
  <si>
    <t>90度</t>
    <rPh sb="2" eb="3">
      <t>ド</t>
    </rPh>
    <phoneticPr fontId="14"/>
  </si>
  <si>
    <t>Ｈ</t>
    <phoneticPr fontId="14"/>
  </si>
  <si>
    <t>地表面粗度区分</t>
    <rPh sb="0" eb="3">
      <t>チヒョウメン</t>
    </rPh>
    <rPh sb="3" eb="4">
      <t>ソ</t>
    </rPh>
    <rPh sb="4" eb="5">
      <t>ド</t>
    </rPh>
    <rPh sb="5" eb="7">
      <t>クブン</t>
    </rPh>
    <phoneticPr fontId="14"/>
  </si>
  <si>
    <t>Ⅰ</t>
    <phoneticPr fontId="14"/>
  </si>
  <si>
    <t>Ⅱ</t>
    <phoneticPr fontId="14"/>
  </si>
  <si>
    <t>Ⅲ及びⅣ</t>
    <rPh sb="1" eb="2">
      <t>オヨ</t>
    </rPh>
    <phoneticPr fontId="14"/>
  </si>
  <si>
    <t>(3)</t>
    <phoneticPr fontId="14"/>
  </si>
  <si>
    <t>(2)</t>
    <phoneticPr fontId="14"/>
  </si>
  <si>
    <t>(1)</t>
    <phoneticPr fontId="14"/>
  </si>
  <si>
    <t>5以下の場合</t>
    <rPh sb="1" eb="3">
      <t>イカ</t>
    </rPh>
    <rPh sb="4" eb="6">
      <t>バアイ</t>
    </rPh>
    <phoneticPr fontId="14"/>
  </si>
  <si>
    <t>5を超え、40未満の場合</t>
    <rPh sb="2" eb="3">
      <t>コ</t>
    </rPh>
    <rPh sb="7" eb="9">
      <t>ミマン</t>
    </rPh>
    <rPh sb="10" eb="12">
      <t>バアイ</t>
    </rPh>
    <phoneticPr fontId="14"/>
  </si>
  <si>
    <t>40以上の場合</t>
    <rPh sb="2" eb="4">
      <t>イジョウ</t>
    </rPh>
    <rPh sb="5" eb="7">
      <t>バアイ</t>
    </rPh>
    <phoneticPr fontId="14"/>
  </si>
  <si>
    <t>(1)と(3)とに掲げる数値を直線的に補間した数値</t>
    <rPh sb="9" eb="10">
      <t>カカ</t>
    </rPh>
    <rPh sb="12" eb="14">
      <t>スウチ</t>
    </rPh>
    <rPh sb="15" eb="18">
      <t>チョクセンテキ</t>
    </rPh>
    <rPh sb="19" eb="21">
      <t>ホカン</t>
    </rPh>
    <rPh sb="23" eb="25">
      <t>スウチ</t>
    </rPh>
    <phoneticPr fontId="14"/>
  </si>
  <si>
    <r>
      <t xml:space="preserve">   ｑ＝0.6Ｅr</t>
    </r>
    <r>
      <rPr>
        <vertAlign val="superscript"/>
        <sz val="11"/>
        <color indexed="8"/>
        <rFont val="ＭＳ Ｐゴシック"/>
        <family val="3"/>
        <charset val="128"/>
      </rPr>
      <t>2</t>
    </r>
    <r>
      <rPr>
        <sz val="11"/>
        <color indexed="8"/>
        <rFont val="ＭＳ Ｐゴシック"/>
        <family val="3"/>
        <charset val="128"/>
      </rPr>
      <t>Ｖ</t>
    </r>
    <r>
      <rPr>
        <vertAlign val="subscript"/>
        <sz val="11"/>
        <color indexed="8"/>
        <rFont val="ＭＳ Ｐゴシック"/>
        <family val="3"/>
        <charset val="128"/>
      </rPr>
      <t>0</t>
    </r>
    <r>
      <rPr>
        <vertAlign val="superscript"/>
        <sz val="11"/>
        <color indexed="8"/>
        <rFont val="ＭＳ Ｐゴシック"/>
        <family val="3"/>
        <charset val="128"/>
      </rPr>
      <t>2</t>
    </r>
    <phoneticPr fontId="14"/>
  </si>
  <si>
    <r>
      <t>Ｖ</t>
    </r>
    <r>
      <rPr>
        <vertAlign val="subscript"/>
        <sz val="11"/>
        <color indexed="8"/>
        <rFont val="ＭＳ Ｐゴシック"/>
        <family val="3"/>
        <charset val="128"/>
      </rPr>
      <t>0</t>
    </r>
    <phoneticPr fontId="14"/>
  </si>
  <si>
    <t>＜表2＞　切妻屋根面、片流れ屋根面及びのこぎり屋根面の正のＣpe</t>
    <rPh sb="1" eb="2">
      <t>ヒョウ</t>
    </rPh>
    <rPh sb="5" eb="7">
      <t>キリヅマ</t>
    </rPh>
    <rPh sb="7" eb="9">
      <t>ヤネ</t>
    </rPh>
    <rPh sb="9" eb="10">
      <t>メン</t>
    </rPh>
    <rPh sb="11" eb="12">
      <t>カタ</t>
    </rPh>
    <rPh sb="12" eb="13">
      <t>ナガ</t>
    </rPh>
    <rPh sb="14" eb="16">
      <t>ヤネ</t>
    </rPh>
    <rPh sb="16" eb="17">
      <t>メン</t>
    </rPh>
    <rPh sb="17" eb="18">
      <t>オヨ</t>
    </rPh>
    <rPh sb="23" eb="25">
      <t>ヤネ</t>
    </rPh>
    <rPh sb="25" eb="26">
      <t>メン</t>
    </rPh>
    <rPh sb="27" eb="28">
      <t>セイ</t>
    </rPh>
    <phoneticPr fontId="14"/>
  </si>
  <si>
    <t>＜表3＞　屋根面の正圧部のＧpe</t>
    <rPh sb="1" eb="2">
      <t>ヒョウ</t>
    </rPh>
    <rPh sb="5" eb="7">
      <t>ヤネ</t>
    </rPh>
    <rPh sb="7" eb="8">
      <t>メン</t>
    </rPh>
    <rPh sb="9" eb="11">
      <t>セイアツ</t>
    </rPh>
    <rPh sb="11" eb="12">
      <t>ブ</t>
    </rPh>
    <phoneticPr fontId="14"/>
  </si>
  <si>
    <t>＜表4＞　切妻屋根面、片流れ屋根面及びのこぎり屋根面の負のピーク外圧係数</t>
    <rPh sb="27" eb="28">
      <t>フ</t>
    </rPh>
    <rPh sb="32" eb="34">
      <t>ガイアツ</t>
    </rPh>
    <rPh sb="34" eb="36">
      <t>ケイスウ</t>
    </rPh>
    <phoneticPr fontId="14"/>
  </si>
  <si>
    <t>部位</t>
    <rPh sb="0" eb="2">
      <t>ブイ</t>
    </rPh>
    <phoneticPr fontId="14"/>
  </si>
  <si>
    <t>の部位</t>
    <rPh sb="1" eb="3">
      <t>ブイ</t>
    </rPh>
    <phoneticPr fontId="14"/>
  </si>
  <si>
    <t>10度以下の場合</t>
    <rPh sb="2" eb="3">
      <t>ド</t>
    </rPh>
    <rPh sb="3" eb="5">
      <t>イカ</t>
    </rPh>
    <rPh sb="6" eb="8">
      <t>バアイ</t>
    </rPh>
    <phoneticPr fontId="14"/>
  </si>
  <si>
    <t>20度</t>
    <rPh sb="2" eb="3">
      <t>ド</t>
    </rPh>
    <phoneticPr fontId="14"/>
  </si>
  <si>
    <t>30度以上の場合</t>
    <rPh sb="2" eb="3">
      <t>ド</t>
    </rPh>
    <rPh sb="3" eb="5">
      <t>イジョウ</t>
    </rPh>
    <rPh sb="6" eb="8">
      <t>バアイ</t>
    </rPh>
    <phoneticPr fontId="14"/>
  </si>
  <si>
    <t xml:space="preserve"> 風圧力（Ｗ）＝平均速度圧（ｑ）×ピーク風力係数（Ｃｆ）</t>
    <rPh sb="8" eb="10">
      <t>ヘイキン</t>
    </rPh>
    <rPh sb="10" eb="12">
      <t>ソクド</t>
    </rPh>
    <rPh sb="12" eb="13">
      <t>アツ</t>
    </rPh>
    <rPh sb="20" eb="22">
      <t>フウリョク</t>
    </rPh>
    <rPh sb="22" eb="24">
      <t>ケイスウ</t>
    </rPh>
    <phoneticPr fontId="14"/>
  </si>
  <si>
    <t>（角度：</t>
    <rPh sb="1" eb="3">
      <t>カクド</t>
    </rPh>
    <phoneticPr fontId="14"/>
  </si>
  <si>
    <t>１．物件概要</t>
    <phoneticPr fontId="14"/>
  </si>
  <si>
    <t>Ｈ＝</t>
    <phoneticPr fontId="14"/>
  </si>
  <si>
    <r>
      <rPr>
        <sz val="11"/>
        <color indexed="8"/>
        <rFont val="ＭＳ Ｐゴシック"/>
        <family val="3"/>
        <charset val="128"/>
      </rPr>
      <t>）</t>
    </r>
    <r>
      <rPr>
        <vertAlign val="superscript"/>
        <sz val="11"/>
        <color indexed="8"/>
        <rFont val="ＭＳ Ｐゴシック"/>
        <family val="3"/>
        <charset val="128"/>
      </rPr>
      <t>α</t>
    </r>
    <phoneticPr fontId="14"/>
  </si>
  <si>
    <t>Ｅr＝</t>
  </si>
  <si>
    <t>1.7×（</t>
    <phoneticPr fontId="14"/>
  </si>
  <si>
    <t>ＺG＝</t>
    <phoneticPr fontId="14"/>
  </si>
  <si>
    <t>α＝</t>
    <phoneticPr fontId="14"/>
  </si>
  <si>
    <t>Ｚb＝</t>
    <phoneticPr fontId="14"/>
  </si>
  <si>
    <t>＝</t>
    <phoneticPr fontId="14"/>
  </si>
  <si>
    <t>／</t>
    <phoneticPr fontId="14"/>
  </si>
  <si>
    <r>
      <t>Ｖ</t>
    </r>
    <r>
      <rPr>
        <vertAlign val="subscript"/>
        <sz val="11"/>
        <color indexed="8"/>
        <rFont val="ＭＳ Ｐゴシック"/>
        <family val="3"/>
        <charset val="128"/>
      </rPr>
      <t>0</t>
    </r>
    <r>
      <rPr>
        <sz val="11"/>
        <color indexed="8"/>
        <rFont val="ＭＳ Ｐゴシック"/>
        <family val="3"/>
        <charset val="128"/>
      </rPr>
      <t>＝</t>
    </r>
    <phoneticPr fontId="14"/>
  </si>
  <si>
    <t>ｑ＝</t>
    <phoneticPr fontId="14"/>
  </si>
  <si>
    <r>
      <t>0.6×Ｅr</t>
    </r>
    <r>
      <rPr>
        <vertAlign val="superscript"/>
        <sz val="11"/>
        <color indexed="8"/>
        <rFont val="ＭＳ Ｐゴシック"/>
        <family val="3"/>
        <charset val="128"/>
      </rPr>
      <t>2</t>
    </r>
    <r>
      <rPr>
        <sz val="11"/>
        <color indexed="8"/>
        <rFont val="ＭＳ Ｐゴシック"/>
        <family val="3"/>
        <charset val="128"/>
      </rPr>
      <t>×Ｖ</t>
    </r>
    <r>
      <rPr>
        <vertAlign val="subscript"/>
        <sz val="11"/>
        <color indexed="8"/>
        <rFont val="ＭＳ Ｐゴシック"/>
        <family val="3"/>
        <charset val="128"/>
      </rPr>
      <t>0</t>
    </r>
    <r>
      <rPr>
        <vertAlign val="superscript"/>
        <sz val="11"/>
        <color indexed="8"/>
        <rFont val="ＭＳ Ｐゴシック"/>
        <family val="3"/>
        <charset val="128"/>
      </rPr>
      <t>2</t>
    </r>
    <phoneticPr fontId="14"/>
  </si>
  <si>
    <t>0.6×（</t>
    <phoneticPr fontId="14"/>
  </si>
  <si>
    <r>
      <t>）</t>
    </r>
    <r>
      <rPr>
        <vertAlign val="superscript"/>
        <sz val="11"/>
        <color indexed="8"/>
        <rFont val="ＭＳ Ｐゴシック"/>
        <family val="3"/>
        <charset val="128"/>
      </rPr>
      <t>2</t>
    </r>
    <r>
      <rPr>
        <sz val="11"/>
        <color indexed="8"/>
        <rFont val="ＭＳ Ｐゴシック"/>
        <family val="3"/>
        <charset val="128"/>
      </rPr>
      <t>×（</t>
    </r>
    <phoneticPr fontId="14"/>
  </si>
  <si>
    <r>
      <t>）</t>
    </r>
    <r>
      <rPr>
        <vertAlign val="superscript"/>
        <sz val="11"/>
        <color indexed="8"/>
        <rFont val="ＭＳ Ｐゴシック"/>
        <family val="3"/>
        <charset val="128"/>
      </rPr>
      <t>2</t>
    </r>
    <phoneticPr fontId="14"/>
  </si>
  <si>
    <t>N/㎡</t>
    <phoneticPr fontId="14"/>
  </si>
  <si>
    <t>）</t>
    <phoneticPr fontId="14"/>
  </si>
  <si>
    <t>：ピーク内圧係数 （表5に規定する数値）</t>
    <phoneticPr fontId="14"/>
  </si>
  <si>
    <t>閉鎖型の建築物</t>
    <rPh sb="0" eb="3">
      <t>ヘイサガタ</t>
    </rPh>
    <rPh sb="4" eb="6">
      <t>ケンチク</t>
    </rPh>
    <rPh sb="6" eb="7">
      <t>ブツ</t>
    </rPh>
    <phoneticPr fontId="14"/>
  </si>
  <si>
    <t>開放型の建築物</t>
    <rPh sb="0" eb="3">
      <t>カイホウガタ</t>
    </rPh>
    <rPh sb="4" eb="7">
      <t>ケンチクブツ</t>
    </rPh>
    <phoneticPr fontId="14"/>
  </si>
  <si>
    <t>ピーク外圧係数が0以上の場合</t>
    <rPh sb="3" eb="5">
      <t>ガイアツ</t>
    </rPh>
    <rPh sb="5" eb="7">
      <t>ケイスウ</t>
    </rPh>
    <rPh sb="9" eb="11">
      <t>イジョウ</t>
    </rPh>
    <rPh sb="12" eb="14">
      <t>バアイ</t>
    </rPh>
    <phoneticPr fontId="14"/>
  </si>
  <si>
    <t>ピーク外圧係数が0未満の場合</t>
    <rPh sb="3" eb="5">
      <t>ガイアツ</t>
    </rPh>
    <rPh sb="5" eb="7">
      <t>ケイスウ</t>
    </rPh>
    <rPh sb="9" eb="11">
      <t>ミマン</t>
    </rPh>
    <rPh sb="12" eb="14">
      <t>バアイ</t>
    </rPh>
    <phoneticPr fontId="14"/>
  </si>
  <si>
    <t>風上開放の場合</t>
    <rPh sb="0" eb="2">
      <t>カザカミ</t>
    </rPh>
    <rPh sb="2" eb="4">
      <t>カイホウ</t>
    </rPh>
    <rPh sb="5" eb="7">
      <t>バアイ</t>
    </rPh>
    <phoneticPr fontId="14"/>
  </si>
  <si>
    <t>風下開放の場合</t>
    <rPh sb="0" eb="2">
      <t>カザシモ</t>
    </rPh>
    <rPh sb="2" eb="4">
      <t>カイホウ</t>
    </rPh>
    <rPh sb="5" eb="7">
      <t>バアイ</t>
    </rPh>
    <phoneticPr fontId="14"/>
  </si>
  <si>
    <t>平部</t>
    <rPh sb="0" eb="1">
      <t>ヒラ</t>
    </rPh>
    <rPh sb="1" eb="2">
      <t>ブ</t>
    </rPh>
    <phoneticPr fontId="14"/>
  </si>
  <si>
    <t>外周部</t>
    <rPh sb="0" eb="2">
      <t>ガイシュウ</t>
    </rPh>
    <rPh sb="2" eb="3">
      <t>ブ</t>
    </rPh>
    <phoneticPr fontId="14"/>
  </si>
  <si>
    <t>隅角部</t>
    <rPh sb="0" eb="1">
      <t>スミ</t>
    </rPh>
    <rPh sb="1" eb="2">
      <t>カド</t>
    </rPh>
    <rPh sb="2" eb="3">
      <t>ブ</t>
    </rPh>
    <phoneticPr fontId="14"/>
  </si>
  <si>
    <t>棟端部</t>
    <rPh sb="0" eb="1">
      <t>ムネ</t>
    </rPh>
    <rPh sb="1" eb="2">
      <t>ハシ</t>
    </rPh>
    <rPh sb="2" eb="3">
      <t>ブ</t>
    </rPh>
    <phoneticPr fontId="14"/>
  </si>
  <si>
    <t>屋根勾配</t>
    <rPh sb="0" eb="2">
      <t>ヤネ</t>
    </rPh>
    <rPh sb="2" eb="4">
      <t>コウバイ</t>
    </rPh>
    <phoneticPr fontId="14"/>
  </si>
  <si>
    <t>Ｈ</t>
    <phoneticPr fontId="14"/>
  </si>
  <si>
    <t>：建築物の高さと軒の高さの平均</t>
    <phoneticPr fontId="14"/>
  </si>
  <si>
    <t xml:space="preserve"> （平均風速の高さ方向の分布を表す係数）</t>
    <phoneticPr fontId="14"/>
  </si>
  <si>
    <t>：平成12年建設省告示第1454号第1第2項に規定する算定の仕方で求まる数値</t>
    <rPh sb="11" eb="12">
      <t>ダイ</t>
    </rPh>
    <rPh sb="27" eb="29">
      <t>サンテイ</t>
    </rPh>
    <rPh sb="30" eb="32">
      <t>シカタ</t>
    </rPh>
    <rPh sb="33" eb="34">
      <t>モト</t>
    </rPh>
    <phoneticPr fontId="14"/>
  </si>
  <si>
    <t>＜表5＞　屋根面のピーク内圧係数</t>
    <rPh sb="1" eb="2">
      <t>ヒョウ</t>
    </rPh>
    <rPh sb="5" eb="7">
      <t>ヤネ</t>
    </rPh>
    <rPh sb="7" eb="8">
      <t>メン</t>
    </rPh>
    <rPh sb="12" eb="14">
      <t>ナイアツ</t>
    </rPh>
    <rPh sb="14" eb="16">
      <t>ケイスウ</t>
    </rPh>
    <phoneticPr fontId="14"/>
  </si>
  <si>
    <t>※表に掲げるθの値以外のθに応じたＣpeは、表に掲げる数値を</t>
    <rPh sb="1" eb="2">
      <t>ヒョウ</t>
    </rPh>
    <rPh sb="3" eb="4">
      <t>カカ</t>
    </rPh>
    <rPh sb="8" eb="9">
      <t>アタイ</t>
    </rPh>
    <rPh sb="9" eb="11">
      <t>イガイ</t>
    </rPh>
    <rPh sb="14" eb="15">
      <t>オウ</t>
    </rPh>
    <rPh sb="22" eb="23">
      <t>ヒョウ</t>
    </rPh>
    <rPh sb="24" eb="25">
      <t>カカ</t>
    </rPh>
    <rPh sb="27" eb="29">
      <t>スウチ</t>
    </rPh>
    <phoneticPr fontId="14"/>
  </si>
  <si>
    <t>　　それぞれ直線的に補間した数値とする。</t>
    <phoneticPr fontId="14"/>
  </si>
  <si>
    <t>※表に掲げるθの値以外のθに応じたピーク外圧係数は、表に掲げる数値をそれぞれ直線的に補間した数値とする。</t>
    <rPh sb="20" eb="22">
      <t>ガイアツ</t>
    </rPh>
    <rPh sb="22" eb="24">
      <t>ケイスウ</t>
    </rPh>
    <phoneticPr fontId="14"/>
  </si>
  <si>
    <t>※θが10度未満の場合は当該係数を用いた計算は省略できる。</t>
    <rPh sb="5" eb="6">
      <t>ド</t>
    </rPh>
    <rPh sb="6" eb="8">
      <t>ミマン</t>
    </rPh>
    <rPh sb="9" eb="11">
      <t>バアイ</t>
    </rPh>
    <rPh sb="12" eb="14">
      <t>トウガイ</t>
    </rPh>
    <rPh sb="14" eb="16">
      <t>ケイスウ</t>
    </rPh>
    <rPh sb="17" eb="18">
      <t>モチ</t>
    </rPh>
    <rPh sb="20" eb="22">
      <t>ケイサン</t>
    </rPh>
    <rPh sb="23" eb="25">
      <t>ショウリャク</t>
    </rPh>
    <phoneticPr fontId="14"/>
  </si>
  <si>
    <t>※θが10度以下の切妻屋根面については、当該θの値における片流れ屋根面の数値を用いる。</t>
    <rPh sb="5" eb="6">
      <t>ド</t>
    </rPh>
    <rPh sb="6" eb="8">
      <t>イカ</t>
    </rPh>
    <rPh sb="9" eb="11">
      <t>キリヅマ</t>
    </rPh>
    <rPh sb="11" eb="13">
      <t>ヤネ</t>
    </rPh>
    <rPh sb="13" eb="14">
      <t>メン</t>
    </rPh>
    <rPh sb="20" eb="22">
      <t>トウガイ</t>
    </rPh>
    <rPh sb="24" eb="25">
      <t>アタイ</t>
    </rPh>
    <rPh sb="29" eb="30">
      <t>カタ</t>
    </rPh>
    <rPh sb="30" eb="31">
      <t>ナガ</t>
    </rPh>
    <rPh sb="32" eb="34">
      <t>ヤネ</t>
    </rPh>
    <rPh sb="34" eb="35">
      <t>メン</t>
    </rPh>
    <rPh sb="36" eb="38">
      <t>スウチ</t>
    </rPh>
    <rPh sb="39" eb="40">
      <t>モチ</t>
    </rPh>
    <phoneticPr fontId="14"/>
  </si>
  <si>
    <t>屋根ふき材に対する風圧力は、平成12年建設省告示第1458号に規定されている下記の算定方法により求めます。</t>
    <rPh sb="0" eb="2">
      <t>ヤネ</t>
    </rPh>
    <rPh sb="4" eb="5">
      <t>ザイ</t>
    </rPh>
    <rPh sb="6" eb="7">
      <t>タイ</t>
    </rPh>
    <rPh sb="9" eb="12">
      <t>フウアツリョク</t>
    </rPh>
    <rPh sb="31" eb="33">
      <t>キテイ</t>
    </rPh>
    <rPh sb="38" eb="40">
      <t>カキ</t>
    </rPh>
    <rPh sb="41" eb="43">
      <t>サンテイ</t>
    </rPh>
    <rPh sb="43" eb="45">
      <t>ホウホウ</t>
    </rPh>
    <rPh sb="48" eb="49">
      <t>モト</t>
    </rPh>
    <phoneticPr fontId="14"/>
  </si>
  <si>
    <t>正圧</t>
    <rPh sb="0" eb="2">
      <t>セイアツ</t>
    </rPh>
    <phoneticPr fontId="14"/>
  </si>
  <si>
    <t>負圧</t>
    <rPh sb="0" eb="1">
      <t>フ</t>
    </rPh>
    <rPh sb="1" eb="2">
      <t>アツ</t>
    </rPh>
    <phoneticPr fontId="14"/>
  </si>
  <si>
    <t>ピーク外圧係数</t>
    <phoneticPr fontId="14"/>
  </si>
  <si>
    <t>ピーク内圧係数</t>
    <rPh sb="3" eb="4">
      <t>ウチ</t>
    </rPh>
    <phoneticPr fontId="14"/>
  </si>
  <si>
    <t>Ｃpi×Ｇpi</t>
    <phoneticPr fontId="14"/>
  </si>
  <si>
    <t>ピーク風力係数</t>
    <rPh sb="3" eb="5">
      <t>フウリョク</t>
    </rPh>
    <rPh sb="5" eb="7">
      <t>ケイスウ</t>
    </rPh>
    <phoneticPr fontId="14"/>
  </si>
  <si>
    <t xml:space="preserve">   Ｃf＝Ｃpe×Ｇpe－Ｃpi×Ｇpi</t>
    <phoneticPr fontId="14"/>
  </si>
  <si>
    <t>Ｃf＝Ｃpe×Ｇpe－Ｃpi×Ｇpi</t>
    <phoneticPr fontId="14"/>
  </si>
  <si>
    <t>平均速度圧</t>
    <rPh sb="0" eb="2">
      <t>ヘイキン</t>
    </rPh>
    <rPh sb="2" eb="4">
      <t>ソクド</t>
    </rPh>
    <rPh sb="4" eb="5">
      <t>アツ</t>
    </rPh>
    <phoneticPr fontId="14"/>
  </si>
  <si>
    <t>風圧力</t>
    <rPh sb="0" eb="3">
      <t>フウアツリョク</t>
    </rPh>
    <phoneticPr fontId="14"/>
  </si>
  <si>
    <t>Ｗ＝ｑ×Ｃｆ</t>
    <phoneticPr fontId="14"/>
  </si>
  <si>
    <t>項目</t>
    <rPh sb="0" eb="2">
      <t>コウモク</t>
    </rPh>
    <phoneticPr fontId="14"/>
  </si>
  <si>
    <t>「正のＣpe」のグラフ作成用</t>
    <rPh sb="11" eb="13">
      <t>サクセイ</t>
    </rPh>
    <rPh sb="13" eb="14">
      <t>ヨウ</t>
    </rPh>
    <phoneticPr fontId="14"/>
  </si>
  <si>
    <t>「正圧部のＧpe」のグラフ作成用</t>
    <rPh sb="13" eb="15">
      <t>サクセイ</t>
    </rPh>
    <rPh sb="15" eb="16">
      <t>ヨウ</t>
    </rPh>
    <phoneticPr fontId="14"/>
  </si>
  <si>
    <t>「負のピーク外圧係数」のグラフ作成用</t>
    <rPh sb="15" eb="17">
      <t>サクセイ</t>
    </rPh>
    <rPh sb="17" eb="18">
      <t>ヨウ</t>
    </rPh>
    <phoneticPr fontId="14"/>
  </si>
  <si>
    <t>「平成12年建設省告示第1458号」による屋根ふき材に対する風圧力の算定方法</t>
    <rPh sb="21" eb="23">
      <t>ヤネ</t>
    </rPh>
    <rPh sb="25" eb="26">
      <t>ザイ</t>
    </rPh>
    <rPh sb="27" eb="28">
      <t>タイ</t>
    </rPh>
    <rPh sb="30" eb="33">
      <t>フウアツリョク</t>
    </rPh>
    <rPh sb="34" eb="36">
      <t>サンテイ</t>
    </rPh>
    <rPh sb="36" eb="38">
      <t>ホウホウ</t>
    </rPh>
    <phoneticPr fontId="14"/>
  </si>
  <si>
    <t>使用屋根材名</t>
  </si>
  <si>
    <t>（ｍ／ｓ）</t>
  </si>
  <si>
    <t>建築物の高さ</t>
  </si>
  <si>
    <t>（ｍ）</t>
  </si>
  <si>
    <t>軒の高さ</t>
  </si>
  <si>
    <t>（Ｈ）</t>
  </si>
  <si>
    <t>(N/㎡)</t>
    <phoneticPr fontId="14"/>
  </si>
  <si>
    <t>３．５／１０以上</t>
    <phoneticPr fontId="14"/>
  </si>
  <si>
    <t>スマートメタル</t>
    <phoneticPr fontId="14"/>
  </si>
  <si>
    <t>【「屋根材の耐風性検討書」の作成手順】</t>
    <rPh sb="11" eb="12">
      <t>ショ</t>
    </rPh>
    <rPh sb="14" eb="16">
      <t>サクセイ</t>
    </rPh>
    <rPh sb="16" eb="18">
      <t>テジュン</t>
    </rPh>
    <phoneticPr fontId="14"/>
  </si>
  <si>
    <t>この風圧力計算シートは、入力規制がかかっていませんので編集可能です。</t>
    <rPh sb="12" eb="14">
      <t>ニュウリョク</t>
    </rPh>
    <rPh sb="14" eb="16">
      <t>キセイ</t>
    </rPh>
    <rPh sb="27" eb="29">
      <t>ヘンシュウ</t>
    </rPh>
    <rPh sb="29" eb="31">
      <t>カノウ</t>
    </rPh>
    <phoneticPr fontId="14"/>
  </si>
  <si>
    <t>その他いかなる場合につきましても使用者ご自身の責任においてご使用願います。</t>
    <rPh sb="2" eb="3">
      <t>タ</t>
    </rPh>
    <rPh sb="7" eb="9">
      <t>バアイ</t>
    </rPh>
    <rPh sb="18" eb="19">
      <t>モノ</t>
    </rPh>
    <rPh sb="32" eb="33">
      <t>ネガ</t>
    </rPh>
    <phoneticPr fontId="14"/>
  </si>
  <si>
    <t>この風圧力計算シートは「Excel 2010」で作成しています。</t>
    <rPh sb="24" eb="26">
      <t>サクセイ</t>
    </rPh>
    <phoneticPr fontId="14"/>
  </si>
  <si>
    <t>バージョン違いによる動作確認はしていません。</t>
    <rPh sb="10" eb="12">
      <t>ドウサ</t>
    </rPh>
    <rPh sb="12" eb="14">
      <t>カクニン</t>
    </rPh>
    <phoneticPr fontId="14"/>
  </si>
  <si>
    <t>バージョン違い等により正常に動作しない場合がありますのでご了承願います。</t>
    <rPh sb="11" eb="13">
      <t>セイジョウ</t>
    </rPh>
    <rPh sb="31" eb="32">
      <t>ネガ</t>
    </rPh>
    <phoneticPr fontId="14"/>
  </si>
  <si>
    <t>入出力様式全面改訂</t>
    <rPh sb="0" eb="3">
      <t>ニュウシュツリョク</t>
    </rPh>
    <rPh sb="3" eb="5">
      <t>ヨウシキ</t>
    </rPh>
    <rPh sb="5" eb="7">
      <t>ゼンメン</t>
    </rPh>
    <rPh sb="7" eb="9">
      <t>カイテイ</t>
    </rPh>
    <phoneticPr fontId="14"/>
  </si>
  <si>
    <t>欄に入力してください。</t>
    <rPh sb="0" eb="1">
      <t>ラン</t>
    </rPh>
    <rPh sb="2" eb="4">
      <t>ニュウリョク</t>
    </rPh>
    <phoneticPr fontId="14"/>
  </si>
  <si>
    <t>各項目の入力については下記注意に従ってください。</t>
    <rPh sb="0" eb="1">
      <t>カク</t>
    </rPh>
    <rPh sb="1" eb="3">
      <t>コウモク</t>
    </rPh>
    <rPh sb="4" eb="6">
      <t>ニュウリョク</t>
    </rPh>
    <rPh sb="11" eb="13">
      <t>カキ</t>
    </rPh>
    <rPh sb="13" eb="15">
      <t>チュウイ</t>
    </rPh>
    <rPh sb="16" eb="17">
      <t>シタガ</t>
    </rPh>
    <phoneticPr fontId="14"/>
  </si>
  <si>
    <t>※「基準風速」、「地表面粗度区分」は添付ワークシート（参照１～３）を参照してください。</t>
    <rPh sb="27" eb="29">
      <t>サンショウ</t>
    </rPh>
    <phoneticPr fontId="14"/>
  </si>
  <si>
    <r>
      <t xml:space="preserve">← nを半角数字で入力してください。
</t>
    </r>
    <r>
      <rPr>
        <sz val="11"/>
        <color indexed="10"/>
        <rFont val="ＭＳ Ｐゴシック"/>
        <family val="3"/>
        <charset val="128"/>
      </rPr>
      <t>　　　（例） 4.5/10（4.5寸勾配）の場合は
            「4.5」と入力します。</t>
    </r>
    <rPh sb="23" eb="24">
      <t>レイ</t>
    </rPh>
    <phoneticPr fontId="14"/>
  </si>
  <si>
    <t>← 半角数字で入力してください。</t>
    <phoneticPr fontId="14"/>
  </si>
  <si>
    <t>← 半角数字で入力してください。</t>
    <phoneticPr fontId="14"/>
  </si>
  <si>
    <r>
      <t xml:space="preserve">←選択してください。
</t>
    </r>
    <r>
      <rPr>
        <sz val="11"/>
        <color indexed="10"/>
        <rFont val="ＭＳ Ｐゴシック"/>
        <family val="3"/>
        <charset val="128"/>
      </rPr>
      <t>　　添付シートの（参照１）（参照２）基準風速表を参照してください。</t>
    </r>
    <rPh sb="13" eb="15">
      <t>テンプ</t>
    </rPh>
    <rPh sb="20" eb="22">
      <t>サンショウ</t>
    </rPh>
    <rPh sb="25" eb="27">
      <t>サンショウ</t>
    </rPh>
    <phoneticPr fontId="14"/>
  </si>
  <si>
    <r>
      <t xml:space="preserve">←選択してください。
</t>
    </r>
    <r>
      <rPr>
        <sz val="11"/>
        <color indexed="10"/>
        <rFont val="ＭＳ Ｐゴシック"/>
        <family val="3"/>
        <charset val="128"/>
      </rPr>
      <t>　　添付シートの（参照３）地表面粗度区分を参照してください。</t>
    </r>
    <rPh sb="13" eb="15">
      <t>テンプ</t>
    </rPh>
    <rPh sb="24" eb="27">
      <t>チヒョウメン</t>
    </rPh>
    <rPh sb="27" eb="29">
      <t>ソド</t>
    </rPh>
    <rPh sb="29" eb="31">
      <t>クブン</t>
    </rPh>
    <phoneticPr fontId="14"/>
  </si>
  <si>
    <t>適用屋根高さ</t>
    <rPh sb="0" eb="2">
      <t>テキヨウ</t>
    </rPh>
    <rPh sb="2" eb="4">
      <t>ヤネ</t>
    </rPh>
    <rPh sb="4" eb="5">
      <t>タカ</t>
    </rPh>
    <phoneticPr fontId="14"/>
  </si>
  <si>
    <t>設計耐風性能値 (N/㎡)</t>
    <rPh sb="0" eb="2">
      <t>セッケイ</t>
    </rPh>
    <rPh sb="2" eb="4">
      <t>タイフウ</t>
    </rPh>
    <rPh sb="4" eb="7">
      <t>セイノウチ</t>
    </rPh>
    <phoneticPr fontId="14"/>
  </si>
  <si>
    <t>本件の屋根高さ</t>
    <phoneticPr fontId="14"/>
  </si>
  <si>
    <t xml:space="preserve"> (m)</t>
    <phoneticPr fontId="14"/>
  </si>
  <si>
    <t>①平均風速の高さ方向の分布を表す係数（Ｅr）の算出</t>
    <rPh sb="23" eb="25">
      <t>サンシュツ</t>
    </rPh>
    <phoneticPr fontId="14"/>
  </si>
  <si>
    <t>②平均速度圧（ｑ）の算出</t>
    <rPh sb="1" eb="3">
      <t>ヘイキン</t>
    </rPh>
    <rPh sb="3" eb="5">
      <t>ソクド</t>
    </rPh>
    <rPh sb="5" eb="6">
      <t>アツ</t>
    </rPh>
    <rPh sb="10" eb="12">
      <t>サンシュツ</t>
    </rPh>
    <phoneticPr fontId="14"/>
  </si>
  <si>
    <t>／10</t>
    <phoneticPr fontId="14"/>
  </si>
  <si>
    <t>屋根高さ　(m)</t>
    <rPh sb="0" eb="2">
      <t>ヤネ</t>
    </rPh>
    <phoneticPr fontId="14"/>
  </si>
  <si>
    <t>基準風速　(m/sec)</t>
    <phoneticPr fontId="14"/>
  </si>
  <si>
    <t>③ピーク風力係数（Ｃf）および風圧力（Ｗ）の算出</t>
    <rPh sb="4" eb="6">
      <t>フウリョク</t>
    </rPh>
    <rPh sb="6" eb="8">
      <t>ケイスウ</t>
    </rPh>
    <rPh sb="15" eb="18">
      <t>フウアツリョク</t>
    </rPh>
    <rPh sb="22" eb="24">
      <t>サンシュツ</t>
    </rPh>
    <phoneticPr fontId="14"/>
  </si>
  <si>
    <r>
      <t>⇒　Ｅr＝1.7（Ｚb／Ｚ</t>
    </r>
    <r>
      <rPr>
        <vertAlign val="subscript"/>
        <sz val="11"/>
        <color indexed="8"/>
        <rFont val="ＭＳ Ｐゴシック"/>
        <family val="3"/>
        <charset val="128"/>
      </rPr>
      <t>G</t>
    </r>
    <r>
      <rPr>
        <sz val="11"/>
        <color indexed="8"/>
        <rFont val="ＭＳ Ｐゴシック"/>
        <family val="3"/>
        <charset val="128"/>
      </rPr>
      <t>)</t>
    </r>
    <r>
      <rPr>
        <vertAlign val="superscript"/>
        <sz val="11"/>
        <color indexed="8"/>
        <rFont val="ＭＳ Ｐゴシック"/>
        <family val="3"/>
        <charset val="128"/>
      </rPr>
      <t>α</t>
    </r>
    <phoneticPr fontId="14"/>
  </si>
  <si>
    <t>Ｈ≦Ｚbの場合</t>
    <rPh sb="5" eb="7">
      <t>バアイ</t>
    </rPh>
    <phoneticPr fontId="14"/>
  </si>
  <si>
    <r>
      <t>⇒　Ｅr＝1.7（Ｈ／Ｚ</t>
    </r>
    <r>
      <rPr>
        <vertAlign val="subscript"/>
        <sz val="11"/>
        <color indexed="8"/>
        <rFont val="ＭＳ Ｐゴシック"/>
        <family val="3"/>
        <charset val="128"/>
      </rPr>
      <t>G</t>
    </r>
    <r>
      <rPr>
        <sz val="11"/>
        <color indexed="8"/>
        <rFont val="ＭＳ Ｐゴシック"/>
        <family val="3"/>
        <charset val="128"/>
      </rPr>
      <t>)</t>
    </r>
    <r>
      <rPr>
        <vertAlign val="superscript"/>
        <sz val="11"/>
        <color indexed="8"/>
        <rFont val="ＭＳ Ｐゴシック"/>
        <family val="3"/>
        <charset val="128"/>
      </rPr>
      <t>α</t>
    </r>
    <phoneticPr fontId="14"/>
  </si>
  <si>
    <t>Ｈ＞Ｚbの場合</t>
    <rPh sb="5" eb="7">
      <t>バアイ</t>
    </rPh>
    <phoneticPr fontId="14"/>
  </si>
  <si>
    <t>Ⅲ</t>
    <phoneticPr fontId="14"/>
  </si>
  <si>
    <t>Ⅳ</t>
    <phoneticPr fontId="14"/>
  </si>
  <si>
    <t>切妻屋根面、片流れ屋根面及びのこぎり屋根面の正のＣpe</t>
    <rPh sb="0" eb="2">
      <t>キリヅマ</t>
    </rPh>
    <rPh sb="2" eb="4">
      <t>ヤネ</t>
    </rPh>
    <rPh sb="4" eb="5">
      <t>メン</t>
    </rPh>
    <rPh sb="6" eb="7">
      <t>カタ</t>
    </rPh>
    <rPh sb="7" eb="8">
      <t>ナガ</t>
    </rPh>
    <rPh sb="9" eb="11">
      <t>ヤネ</t>
    </rPh>
    <rPh sb="11" eb="12">
      <t>メン</t>
    </rPh>
    <rPh sb="12" eb="13">
      <t>オヨ</t>
    </rPh>
    <rPh sb="18" eb="20">
      <t>ヤネ</t>
    </rPh>
    <rPh sb="20" eb="21">
      <t>メン</t>
    </rPh>
    <rPh sb="22" eb="23">
      <t>セイ</t>
    </rPh>
    <phoneticPr fontId="14"/>
  </si>
  <si>
    <t>本件の場合</t>
    <rPh sb="0" eb="2">
      <t>ホンケン</t>
    </rPh>
    <rPh sb="3" eb="5">
      <t>バアイ</t>
    </rPh>
    <phoneticPr fontId="14"/>
  </si>
  <si>
    <t>「Ｅr」の算出式</t>
    <rPh sb="5" eb="7">
      <t>サンシュツ</t>
    </rPh>
    <rPh sb="7" eb="8">
      <t>シキ</t>
    </rPh>
    <phoneticPr fontId="14"/>
  </si>
  <si>
    <t>「ｑ」の算出式</t>
    <rPh sb="4" eb="6">
      <t>サンシュツ</t>
    </rPh>
    <rPh sb="6" eb="7">
      <t>シキ</t>
    </rPh>
    <phoneticPr fontId="14"/>
  </si>
  <si>
    <t>３．スマートメタルの設計耐風性能値</t>
    <rPh sb="10" eb="12">
      <t>セッケイ</t>
    </rPh>
    <rPh sb="16" eb="17">
      <t>アタイ</t>
    </rPh>
    <phoneticPr fontId="14"/>
  </si>
  <si>
    <t>設計耐風性能値　(N/㎡)</t>
    <phoneticPr fontId="14"/>
  </si>
  <si>
    <t>４．告示による算定風圧力に対するスマートメタルの設計耐風性能値の適否判定</t>
    <rPh sb="32" eb="34">
      <t>テキヒ</t>
    </rPh>
    <rPh sb="34" eb="36">
      <t>ハンテイ</t>
    </rPh>
    <phoneticPr fontId="14"/>
  </si>
  <si>
    <t>告示による算定風圧力（負圧）に対する適否判定</t>
    <rPh sb="0" eb="2">
      <t>コクジ</t>
    </rPh>
    <rPh sb="5" eb="7">
      <t>サンテイ</t>
    </rPh>
    <rPh sb="7" eb="10">
      <t>フウアツリョク</t>
    </rPh>
    <rPh sb="11" eb="12">
      <t>フ</t>
    </rPh>
    <rPh sb="12" eb="13">
      <t>アツ</t>
    </rPh>
    <rPh sb="15" eb="16">
      <t>タイ</t>
    </rPh>
    <rPh sb="18" eb="20">
      <t>テキヒ</t>
    </rPh>
    <rPh sb="20" eb="22">
      <t>ハンテイ</t>
    </rPh>
    <phoneticPr fontId="14"/>
  </si>
  <si>
    <t xml:space="preserve">  ピーク風力係数（Ｃf）＝ピーク外圧係数（Ｃpe×Ｇpe）－ピーク内圧係数（Ｃpi×Ｇpi）</t>
    <rPh sb="17" eb="19">
      <t>ガイアツ</t>
    </rPh>
    <rPh sb="34" eb="36">
      <t>ナイアツ</t>
    </rPh>
    <phoneticPr fontId="14"/>
  </si>
  <si>
    <t>Ｃpe=</t>
    <phoneticPr fontId="14"/>
  </si>
  <si>
    <t>Ｇpe=</t>
    <phoneticPr fontId="14"/>
  </si>
  <si>
    <t>ｑ＝</t>
    <phoneticPr fontId="14"/>
  </si>
  <si>
    <t>建築物の高さと軒の高さの平均</t>
    <rPh sb="0" eb="3">
      <t>ケンチクブツ</t>
    </rPh>
    <rPh sb="4" eb="5">
      <t>タカ</t>
    </rPh>
    <rPh sb="7" eb="8">
      <t>ノキ</t>
    </rPh>
    <rPh sb="9" eb="10">
      <t>タカ</t>
    </rPh>
    <rPh sb="12" eb="14">
      <t>ヘイキン</t>
    </rPh>
    <phoneticPr fontId="14"/>
  </si>
  <si>
    <r>
      <t>（Ｖ</t>
    </r>
    <r>
      <rPr>
        <vertAlign val="subscript"/>
        <sz val="11"/>
        <color indexed="8"/>
        <rFont val="ＭＳ Ｐゴシック"/>
        <family val="3"/>
        <charset val="128"/>
      </rPr>
      <t>0</t>
    </r>
    <r>
      <rPr>
        <sz val="11"/>
        <color indexed="8"/>
        <rFont val="ＭＳ Ｐゴシック"/>
        <family val="3"/>
        <charset val="128"/>
      </rPr>
      <t>）</t>
    </r>
    <phoneticPr fontId="14"/>
  </si>
  <si>
    <t>＜Ｅrの算定＞</t>
    <phoneticPr fontId="14"/>
  </si>
  <si>
    <t>＜「正のＣpe」の算定＞</t>
    <rPh sb="2" eb="3">
      <t>セイ</t>
    </rPh>
    <phoneticPr fontId="14"/>
  </si>
  <si>
    <t>＜「正のＧpe」の算定＞</t>
    <rPh sb="2" eb="3">
      <t>セイ</t>
    </rPh>
    <phoneticPr fontId="14"/>
  </si>
  <si>
    <t>＜「負のピーク外圧係数」の算定＞</t>
    <rPh sb="2" eb="3">
      <t>フ</t>
    </rPh>
    <rPh sb="7" eb="9">
      <t>ガイアツ</t>
    </rPh>
    <rPh sb="9" eb="11">
      <t>ケイスウ</t>
    </rPh>
    <phoneticPr fontId="14"/>
  </si>
  <si>
    <t>＜ピーク内圧係数＞</t>
    <rPh sb="4" eb="6">
      <t>ナイアツ</t>
    </rPh>
    <rPh sb="6" eb="8">
      <t>ケイスウ</t>
    </rPh>
    <phoneticPr fontId="14"/>
  </si>
  <si>
    <t>＜「ピーク風力係数（Ｃf）」および「風圧力（Ｗ）」の算定＞</t>
    <rPh sb="26" eb="28">
      <t>サンテイ</t>
    </rPh>
    <phoneticPr fontId="14"/>
  </si>
  <si>
    <t>ケイミュー本社新築工事</t>
    <rPh sb="5" eb="7">
      <t>ホンシャ</t>
    </rPh>
    <rPh sb="7" eb="9">
      <t>シンチク</t>
    </rPh>
    <rPh sb="9" eb="11">
      <t>コウジ</t>
    </rPh>
    <phoneticPr fontId="14"/>
  </si>
  <si>
    <t>大阪府大阪市中央区城見1-2-27</t>
    <rPh sb="0" eb="3">
      <t>オオサカフ</t>
    </rPh>
    <rPh sb="3" eb="6">
      <t>オオサカシ</t>
    </rPh>
    <rPh sb="6" eb="9">
      <t>チュウオウク</t>
    </rPh>
    <rPh sb="9" eb="11">
      <t>シロミ</t>
    </rPh>
    <phoneticPr fontId="14"/>
  </si>
  <si>
    <t>※計算結果の出力は、次のワークシート「２．【出力シート】」を開いて行ってください。</t>
    <rPh sb="1" eb="3">
      <t>ケイサン</t>
    </rPh>
    <rPh sb="3" eb="5">
      <t>ケッカ</t>
    </rPh>
    <rPh sb="6" eb="8">
      <t>シュツリョク</t>
    </rPh>
    <rPh sb="10" eb="11">
      <t>ツギ</t>
    </rPh>
    <rPh sb="22" eb="24">
      <t>シュツリョク</t>
    </rPh>
    <rPh sb="30" eb="31">
      <t>ヒラ</t>
    </rPh>
    <rPh sb="33" eb="34">
      <t>オコナ</t>
    </rPh>
    <phoneticPr fontId="14"/>
  </si>
  <si>
    <t>計算結果の出力は、次のワークシート「２．【出力シート】」を開けて印刷してください。</t>
    <rPh sb="29" eb="30">
      <t>ア</t>
    </rPh>
    <rPh sb="32" eb="34">
      <t>インサツ</t>
    </rPh>
    <phoneticPr fontId="14"/>
  </si>
  <si>
    <t>※「２．【出力シート】」は入力規制がかかっていませんので編集可能です。</t>
    <rPh sb="13" eb="15">
      <t>ニュウリョク</t>
    </rPh>
    <rPh sb="15" eb="17">
      <t>キセイ</t>
    </rPh>
    <rPh sb="28" eb="30">
      <t>ヘンシュウ</t>
    </rPh>
    <rPh sb="30" eb="32">
      <t>カノウ</t>
    </rPh>
    <phoneticPr fontId="14"/>
  </si>
  <si>
    <r>
      <t>耐風性検討書の作成は</t>
    </r>
    <r>
      <rPr>
        <b/>
        <sz val="11"/>
        <color indexed="12"/>
        <rFont val="ＭＳ Ｐゴシック"/>
        <family val="3"/>
        <charset val="128"/>
      </rPr>
      <t>「１．入力シート」</t>
    </r>
    <r>
      <rPr>
        <sz val="11"/>
        <color indexed="8"/>
        <rFont val="ＭＳ Ｐゴシック"/>
        <family val="3"/>
        <charset val="128"/>
      </rPr>
      <t>と</t>
    </r>
    <r>
      <rPr>
        <b/>
        <sz val="11"/>
        <color indexed="12"/>
        <rFont val="ＭＳ Ｐゴシック"/>
        <family val="3"/>
        <charset val="128"/>
      </rPr>
      <t>「２．【出力シート】」</t>
    </r>
    <r>
      <rPr>
        <sz val="11"/>
        <color indexed="8"/>
        <rFont val="ＭＳ Ｐゴシック"/>
        <family val="3"/>
        <charset val="128"/>
      </rPr>
      <t>の２つのワークシートで行います。</t>
    </r>
    <rPh sb="0" eb="2">
      <t>タイフウ</t>
    </rPh>
    <rPh sb="2" eb="3">
      <t>セイ</t>
    </rPh>
    <rPh sb="3" eb="5">
      <t>ケントウ</t>
    </rPh>
    <rPh sb="5" eb="6">
      <t>ショ</t>
    </rPh>
    <rPh sb="7" eb="9">
      <t>サクセイ</t>
    </rPh>
    <rPh sb="42" eb="43">
      <t>オコナ</t>
    </rPh>
    <phoneticPr fontId="14"/>
  </si>
  <si>
    <r>
      <t>次にワークシート</t>
    </r>
    <r>
      <rPr>
        <b/>
        <sz val="11"/>
        <color indexed="12"/>
        <rFont val="ＭＳ Ｐゴシック"/>
        <family val="3"/>
        <charset val="128"/>
      </rPr>
      <t>「２．【出力シート】」で計算結果の出力（印刷）</t>
    </r>
    <r>
      <rPr>
        <sz val="11"/>
        <color indexed="8"/>
        <rFont val="ＭＳ Ｐゴシック"/>
        <family val="3"/>
        <charset val="128"/>
      </rPr>
      <t>をしてください。</t>
    </r>
    <rPh sb="0" eb="1">
      <t>ツギ</t>
    </rPh>
    <rPh sb="12" eb="14">
      <t>シュツリョク</t>
    </rPh>
    <rPh sb="20" eb="22">
      <t>ケイサン</t>
    </rPh>
    <rPh sb="22" eb="24">
      <t>ケッカ</t>
    </rPh>
    <rPh sb="25" eb="27">
      <t>シュツリョク</t>
    </rPh>
    <rPh sb="28" eb="30">
      <t>インサツ</t>
    </rPh>
    <phoneticPr fontId="14"/>
  </si>
  <si>
    <t>※</t>
    <phoneticPr fontId="14"/>
  </si>
  <si>
    <t>・</t>
    <phoneticPr fontId="14"/>
  </si>
  <si>
    <t>計算式等が入っているセルに入力すると正しい結果が得られなくなりますので注意してください。</t>
    <rPh sb="0" eb="2">
      <t>ケイサン</t>
    </rPh>
    <rPh sb="2" eb="3">
      <t>シキ</t>
    </rPh>
    <rPh sb="3" eb="4">
      <t>ナド</t>
    </rPh>
    <rPh sb="5" eb="6">
      <t>ハイ</t>
    </rPh>
    <rPh sb="13" eb="15">
      <t>ニュウリョク</t>
    </rPh>
    <rPh sb="18" eb="19">
      <t>タダ</t>
    </rPh>
    <rPh sb="21" eb="23">
      <t>ケッカ</t>
    </rPh>
    <rPh sb="24" eb="25">
      <t>エ</t>
    </rPh>
    <rPh sb="35" eb="37">
      <t>チュウイ</t>
    </rPh>
    <phoneticPr fontId="14"/>
  </si>
  <si>
    <t>諸々条件で自動計算の結果確認は行っていますが、入力条件によっては不具合が発生することが考えられます。</t>
    <rPh sb="0" eb="2">
      <t>モロモロ</t>
    </rPh>
    <rPh sb="2" eb="4">
      <t>ジョウケン</t>
    </rPh>
    <rPh sb="5" eb="7">
      <t>ジドウ</t>
    </rPh>
    <rPh sb="7" eb="9">
      <t>ケイサン</t>
    </rPh>
    <rPh sb="10" eb="12">
      <t>ケッカ</t>
    </rPh>
    <rPh sb="12" eb="14">
      <t>カクニン</t>
    </rPh>
    <rPh sb="15" eb="16">
      <t>オコナ</t>
    </rPh>
    <rPh sb="23" eb="25">
      <t>ニュウリョク</t>
    </rPh>
    <rPh sb="25" eb="27">
      <t>ジョウケン</t>
    </rPh>
    <rPh sb="32" eb="35">
      <t>フグアイ</t>
    </rPh>
    <rPh sb="36" eb="38">
      <t>ハッセイ</t>
    </rPh>
    <rPh sb="43" eb="44">
      <t>カンガ</t>
    </rPh>
    <phoneticPr fontId="14"/>
  </si>
  <si>
    <t>内容等につき予告なく変更する場合があります。</t>
    <rPh sb="0" eb="2">
      <t>ナイヨウ</t>
    </rPh>
    <rPh sb="2" eb="3">
      <t>ナド</t>
    </rPh>
    <rPh sb="6" eb="8">
      <t>ヨコク</t>
    </rPh>
    <rPh sb="10" eb="12">
      <t>ヘンコウ</t>
    </rPh>
    <rPh sb="14" eb="16">
      <t>バアイ</t>
    </rPh>
    <phoneticPr fontId="14"/>
  </si>
  <si>
    <t>建築基準法に基づく屋根ふき材の風圧力計算　＜スマートメタル用＞</t>
    <rPh sb="0" eb="2">
      <t>ケンチク</t>
    </rPh>
    <rPh sb="2" eb="4">
      <t>キジュン</t>
    </rPh>
    <rPh sb="4" eb="5">
      <t>ホウ</t>
    </rPh>
    <rPh sb="6" eb="7">
      <t>モト</t>
    </rPh>
    <rPh sb="9" eb="11">
      <t>ヤネ</t>
    </rPh>
    <rPh sb="13" eb="14">
      <t>ザイ</t>
    </rPh>
    <rPh sb="15" eb="17">
      <t>フウアツ</t>
    </rPh>
    <rPh sb="17" eb="18">
      <t>リョク</t>
    </rPh>
    <rPh sb="18" eb="20">
      <t>ケイサン</t>
    </rPh>
    <phoneticPr fontId="14"/>
  </si>
  <si>
    <t>２０１６．１０．　１</t>
    <phoneticPr fontId="14"/>
  </si>
  <si>
    <t>スマートメタル</t>
    <phoneticPr fontId="14"/>
  </si>
  <si>
    <t>※「屋根高さ」を入力したい場合は、
　「建築物の高さ」と「軒の高さ」に同じ数値を
　入力してください。</t>
    <rPh sb="2" eb="4">
      <t>ヤネ</t>
    </rPh>
    <rPh sb="4" eb="5">
      <t>タカ</t>
    </rPh>
    <rPh sb="8" eb="10">
      <t>ニュウリョク</t>
    </rPh>
    <rPh sb="13" eb="15">
      <t>バアイ</t>
    </rPh>
    <rPh sb="20" eb="23">
      <t>ケンチクブツ</t>
    </rPh>
    <rPh sb="24" eb="25">
      <t>タカ</t>
    </rPh>
    <rPh sb="29" eb="30">
      <t>ノキ</t>
    </rPh>
    <rPh sb="31" eb="32">
      <t>タカ</t>
    </rPh>
    <rPh sb="35" eb="36">
      <t>オナ</t>
    </rPh>
    <rPh sb="37" eb="39">
      <t>スウチ</t>
    </rPh>
    <rPh sb="42" eb="44">
      <t>ニュウリョク</t>
    </rPh>
    <phoneticPr fontId="14"/>
  </si>
  <si>
    <t>※各屋根材の適用勾配は右表を参照してください。</t>
    <rPh sb="1" eb="2">
      <t>カク</t>
    </rPh>
    <rPh sb="11" eb="12">
      <t>ミギ</t>
    </rPh>
    <rPh sb="12" eb="13">
      <t>ヒョウ</t>
    </rPh>
    <rPh sb="14" eb="16">
      <t>サンショウ</t>
    </rPh>
    <phoneticPr fontId="14"/>
  </si>
  <si>
    <t>２．平成１２年建設省告示第１４５８号による屋根ふき材の風圧力算定</t>
    <rPh sb="25" eb="26">
      <t>ザイ</t>
    </rPh>
    <phoneticPr fontId="14"/>
  </si>
  <si>
    <t>屋根高さ</t>
    <rPh sb="0" eb="2">
      <t>ヤネ</t>
    </rPh>
    <rPh sb="2" eb="3">
      <t>タカ</t>
    </rPh>
    <phoneticPr fontId="50"/>
  </si>
  <si>
    <t>（m）</t>
    <phoneticPr fontId="50"/>
  </si>
  <si>
    <t>５</t>
    <phoneticPr fontId="14"/>
  </si>
  <si>
    <t>６</t>
    <phoneticPr fontId="14"/>
  </si>
  <si>
    <t>７</t>
    <phoneticPr fontId="14"/>
  </si>
  <si>
    <t>８</t>
    <phoneticPr fontId="14"/>
  </si>
  <si>
    <t>９</t>
    <phoneticPr fontId="14"/>
  </si>
  <si>
    <t>１０</t>
    <phoneticPr fontId="14"/>
  </si>
  <si>
    <t>１１</t>
    <phoneticPr fontId="50"/>
  </si>
  <si>
    <t>１２</t>
    <phoneticPr fontId="50"/>
  </si>
  <si>
    <t>１３</t>
    <phoneticPr fontId="14"/>
  </si>
  <si>
    <r>
      <t>基準風速　Ｖ</t>
    </r>
    <r>
      <rPr>
        <vertAlign val="subscript"/>
        <sz val="11"/>
        <color theme="1"/>
        <rFont val="ＭＳ Ｐゴシック"/>
        <family val="3"/>
        <charset val="128"/>
        <scheme val="minor"/>
      </rPr>
      <t>0</t>
    </r>
    <r>
      <rPr>
        <sz val="11"/>
        <color theme="1"/>
        <rFont val="ＭＳ Ｐゴシック"/>
        <family val="2"/>
        <charset val="128"/>
        <scheme val="minor"/>
      </rPr>
      <t>（m/s）</t>
    </r>
    <rPh sb="0" eb="2">
      <t>キジュン</t>
    </rPh>
    <rPh sb="2" eb="4">
      <t>フウソク</t>
    </rPh>
    <phoneticPr fontId="50"/>
  </si>
  <si>
    <t>３０</t>
    <phoneticPr fontId="14"/>
  </si>
  <si>
    <t>３２</t>
    <phoneticPr fontId="14"/>
  </si>
  <si>
    <t>３４</t>
    <phoneticPr fontId="14"/>
  </si>
  <si>
    <t>３６</t>
    <phoneticPr fontId="14"/>
  </si>
  <si>
    <t>３８</t>
    <phoneticPr fontId="14"/>
  </si>
  <si>
    <t>４０</t>
    <phoneticPr fontId="14"/>
  </si>
  <si>
    <t>４２</t>
    <phoneticPr fontId="14"/>
  </si>
  <si>
    <t>４４</t>
    <phoneticPr fontId="14"/>
  </si>
  <si>
    <t>４６</t>
    <phoneticPr fontId="14"/>
  </si>
  <si>
    <t>・</t>
    <phoneticPr fontId="14"/>
  </si>
  <si>
    <t>「適用工法基準表」は、屋根勾配に係わらずスマートメタルの設計耐風性能値が算定風圧力以上になるように定めたものです。</t>
    <rPh sb="11" eb="13">
      <t>ヤネ</t>
    </rPh>
    <rPh sb="13" eb="15">
      <t>コウバイ</t>
    </rPh>
    <rPh sb="16" eb="17">
      <t>カカ</t>
    </rPh>
    <rPh sb="28" eb="30">
      <t>セッケイ</t>
    </rPh>
    <rPh sb="30" eb="32">
      <t>タイフウ</t>
    </rPh>
    <rPh sb="32" eb="34">
      <t>セイノウ</t>
    </rPh>
    <rPh sb="34" eb="35">
      <t>アタイ</t>
    </rPh>
    <rPh sb="36" eb="38">
      <t>サンテイ</t>
    </rPh>
    <rPh sb="38" eb="41">
      <t>フウアツリョク</t>
    </rPh>
    <rPh sb="41" eb="43">
      <t>イジョウ</t>
    </rPh>
    <rPh sb="49" eb="50">
      <t>サダ</t>
    </rPh>
    <phoneticPr fontId="14"/>
  </si>
  <si>
    <t>以上</t>
    <rPh sb="0" eb="2">
      <t>イジョウ</t>
    </rPh>
    <phoneticPr fontId="14"/>
  </si>
  <si>
    <t>屋根ふき材の風圧力算定 および スマートメタルの耐風性検討</t>
    <rPh sb="0" eb="2">
      <t>ヤネ</t>
    </rPh>
    <rPh sb="4" eb="5">
      <t>ザイ</t>
    </rPh>
    <rPh sb="6" eb="9">
      <t>フウアツリョク</t>
    </rPh>
    <rPh sb="9" eb="11">
      <t>サンテイ</t>
    </rPh>
    <rPh sb="24" eb="25">
      <t>タイ</t>
    </rPh>
    <rPh sb="25" eb="27">
      <t>フウセイ</t>
    </rPh>
    <rPh sb="27" eb="29">
      <t>ケントウ</t>
    </rPh>
    <phoneticPr fontId="14"/>
  </si>
  <si>
    <t>※</t>
    <phoneticPr fontId="14"/>
  </si>
  <si>
    <t>対象建築物は「閉鎖型建築物」のみだけで、「開放型建築物」には適用していません。</t>
    <phoneticPr fontId="14"/>
  </si>
  <si>
    <t>※対象建築物は「閉鎖型建築物」のみだけで、「開放型建築物」には適用していません。</t>
    <phoneticPr fontId="14"/>
  </si>
  <si>
    <t>下表の赤枠（黄色ハッチング）の各項目に必要事項を入力してください。</t>
    <rPh sb="0" eb="2">
      <t>カヒョウ</t>
    </rPh>
    <rPh sb="3" eb="4">
      <t>アカ</t>
    </rPh>
    <rPh sb="4" eb="5">
      <t>ワク</t>
    </rPh>
    <rPh sb="6" eb="8">
      <t>キイロ</t>
    </rPh>
    <rPh sb="15" eb="16">
      <t>カク</t>
    </rPh>
    <rPh sb="16" eb="18">
      <t>コウモク</t>
    </rPh>
    <rPh sb="19" eb="21">
      <t>ヒツヨウ</t>
    </rPh>
    <rPh sb="21" eb="23">
      <t>ジコウ</t>
    </rPh>
    <rPh sb="24" eb="26">
      <t>ニュウリョク</t>
    </rPh>
    <phoneticPr fontId="14"/>
  </si>
  <si>
    <t>（下表には参考例を入力しています。）</t>
    <rPh sb="1" eb="3">
      <t>カヒョウ</t>
    </rPh>
    <rPh sb="5" eb="7">
      <t>サンコウ</t>
    </rPh>
    <rPh sb="7" eb="8">
      <t>レイ</t>
    </rPh>
    <rPh sb="9" eb="11">
      <t>ニュウリョク</t>
    </rPh>
    <phoneticPr fontId="14"/>
  </si>
  <si>
    <t>工法</t>
    <rPh sb="0" eb="2">
      <t>コウホウ</t>
    </rPh>
    <phoneticPr fontId="14"/>
  </si>
  <si>
    <t>工法</t>
    <rPh sb="0" eb="2">
      <t>コウホウ</t>
    </rPh>
    <phoneticPr fontId="14"/>
  </si>
  <si>
    <t>２５ｍ以下</t>
    <phoneticPr fontId="14"/>
  </si>
  <si>
    <t>一般施工地域</t>
    <rPh sb="0" eb="2">
      <t>イッパン</t>
    </rPh>
    <rPh sb="2" eb="4">
      <t>セコウ</t>
    </rPh>
    <rPh sb="4" eb="6">
      <t>チイキ</t>
    </rPh>
    <phoneticPr fontId="14"/>
  </si>
  <si>
    <t>積雪施工地域</t>
    <rPh sb="0" eb="2">
      <t>セキセツ</t>
    </rPh>
    <rPh sb="2" eb="4">
      <t>セコウ</t>
    </rPh>
    <rPh sb="4" eb="6">
      <t>チイキ</t>
    </rPh>
    <phoneticPr fontId="14"/>
  </si>
  <si>
    <t>２／１０以上</t>
    <phoneticPr fontId="14"/>
  </si>
  <si>
    <t>スマートメタル屋根材の適用工法基準表</t>
    <rPh sb="7" eb="9">
      <t>ヤネ</t>
    </rPh>
    <rPh sb="9" eb="10">
      <t>ザイ</t>
    </rPh>
    <rPh sb="11" eb="13">
      <t>テキヨウ</t>
    </rPh>
    <rPh sb="13" eb="15">
      <t>コウホウ</t>
    </rPh>
    <rPh sb="15" eb="17">
      <t>キジュン</t>
    </rPh>
    <rPh sb="17" eb="18">
      <t>ヒョウ</t>
    </rPh>
    <phoneticPr fontId="14"/>
  </si>
  <si>
    <t xml:space="preserve"> 　選定を推奨します。</t>
    <phoneticPr fontId="14"/>
  </si>
  <si>
    <t>※告示規定に対するスマートメタルの耐風性能適否判定は上記の通りですが、適用工法については「適用工法基準表」による</t>
    <rPh sb="1" eb="3">
      <t>コクジ</t>
    </rPh>
    <rPh sb="3" eb="5">
      <t>キテイ</t>
    </rPh>
    <rPh sb="6" eb="7">
      <t>タイ</t>
    </rPh>
    <rPh sb="26" eb="28">
      <t>ジョウキ</t>
    </rPh>
    <phoneticPr fontId="14"/>
  </si>
  <si>
    <r>
      <t>・地表面</t>
    </r>
    <r>
      <rPr>
        <sz val="11"/>
        <rFont val="ＭＳ Ｐゴシック"/>
        <family val="3"/>
        <charset val="128"/>
      </rPr>
      <t>粗度区分Ⅰの場合は施工不適とします。</t>
    </r>
    <rPh sb="1" eb="4">
      <t>チヒョウメン</t>
    </rPh>
    <rPh sb="4" eb="5">
      <t>ソ</t>
    </rPh>
    <rPh sb="5" eb="6">
      <t>ド</t>
    </rPh>
    <rPh sb="6" eb="8">
      <t>クブン</t>
    </rPh>
    <rPh sb="10" eb="12">
      <t>バアイ</t>
    </rPh>
    <rPh sb="13" eb="15">
      <t>セコウ</t>
    </rPh>
    <rPh sb="15" eb="17">
      <t>フテキ</t>
    </rPh>
    <phoneticPr fontId="14"/>
  </si>
  <si>
    <t>地表面粗度区分　Ⅲ　または　Ⅳ</t>
    <phoneticPr fontId="14"/>
  </si>
  <si>
    <t>適用工法基準表</t>
    <rPh sb="0" eb="1">
      <t>テキ</t>
    </rPh>
    <rPh sb="1" eb="2">
      <t>ヨウ</t>
    </rPh>
    <rPh sb="2" eb="3">
      <t>コウ</t>
    </rPh>
    <rPh sb="3" eb="4">
      <t>ホウ</t>
    </rPh>
    <rPh sb="4" eb="5">
      <t>モト</t>
    </rPh>
    <rPh sb="5" eb="6">
      <t>ジュン</t>
    </rPh>
    <rPh sb="6" eb="7">
      <t>ヒョウ</t>
    </rPh>
    <phoneticPr fontId="14"/>
  </si>
  <si>
    <t>・</t>
    <phoneticPr fontId="14"/>
  </si>
  <si>
    <t>スマートメタルを吹き飛ばそうとする力は負圧の場合であることから、設計耐風性能値は負圧のみとしています。</t>
    <rPh sb="8" eb="9">
      <t>フ</t>
    </rPh>
    <rPh sb="10" eb="11">
      <t>ト</t>
    </rPh>
    <rPh sb="17" eb="18">
      <t>チカラ</t>
    </rPh>
    <rPh sb="19" eb="20">
      <t>フ</t>
    </rPh>
    <rPh sb="20" eb="21">
      <t>アツ</t>
    </rPh>
    <rPh sb="22" eb="24">
      <t>バアイ</t>
    </rPh>
    <phoneticPr fontId="14"/>
  </si>
  <si>
    <t>スマートメタルの設計耐風性能値は、圧力箱試験機による社内実大実験データによるものです。</t>
    <phoneticPr fontId="14"/>
  </si>
  <si>
    <t>設計耐風性能値は屋根高さに応じて２つのレベルを設けています。</t>
    <phoneticPr fontId="14"/>
  </si>
  <si>
    <t>適否判定は告示による算定風圧力に対してスマートメタルの「設計耐風性能値」が満足するかを比較したものです。</t>
    <rPh sb="0" eb="2">
      <t>テキヒ</t>
    </rPh>
    <rPh sb="2" eb="4">
      <t>ハンテイ</t>
    </rPh>
    <rPh sb="37" eb="39">
      <t>マンゾク</t>
    </rPh>
    <rPh sb="43" eb="45">
      <t>ヒカク</t>
    </rPh>
    <phoneticPr fontId="14"/>
  </si>
  <si>
    <t>「告示による算定風圧力に対する適否判定」の記号の意味は下記の通りです。</t>
    <rPh sb="12" eb="13">
      <t>タイ</t>
    </rPh>
    <rPh sb="21" eb="23">
      <t>キゴウ</t>
    </rPh>
    <rPh sb="24" eb="26">
      <t>イミ</t>
    </rPh>
    <rPh sb="27" eb="29">
      <t>カキ</t>
    </rPh>
    <rPh sb="30" eb="31">
      <t>トオ</t>
    </rPh>
    <phoneticPr fontId="14"/>
  </si>
  <si>
    <r>
      <t>　　</t>
    </r>
    <r>
      <rPr>
        <b/>
        <sz val="11"/>
        <color indexed="8"/>
        <rFont val="ＭＳ Ｐゴシック"/>
        <family val="3"/>
        <charset val="128"/>
      </rPr>
      <t>○</t>
    </r>
    <r>
      <rPr>
        <sz val="11"/>
        <color indexed="8"/>
        <rFont val="ＭＳ Ｐゴシック"/>
        <family val="3"/>
        <charset val="128"/>
      </rPr>
      <t>：適用可能　　　　　</t>
    </r>
    <r>
      <rPr>
        <b/>
        <sz val="11"/>
        <color indexed="8"/>
        <rFont val="ＭＳ Ｐゴシック"/>
        <family val="3"/>
        <charset val="128"/>
      </rPr>
      <t>×</t>
    </r>
    <r>
      <rPr>
        <sz val="11"/>
        <color indexed="8"/>
        <rFont val="ＭＳ Ｐゴシック"/>
        <family val="3"/>
        <charset val="128"/>
      </rPr>
      <t>：耐風性能不足のため適用不可</t>
    </r>
    <rPh sb="4" eb="6">
      <t>テキヨウ</t>
    </rPh>
    <rPh sb="6" eb="8">
      <t>カノウ</t>
    </rPh>
    <phoneticPr fontId="14"/>
  </si>
  <si>
    <t>耐風補強工法(全面)</t>
    <rPh sb="0" eb="2">
      <t>タイフウ</t>
    </rPh>
    <rPh sb="2" eb="4">
      <t>ホキョウ</t>
    </rPh>
    <rPh sb="4" eb="6">
      <t>コウホウ</t>
    </rPh>
    <rPh sb="7" eb="9">
      <t>ゼンメン</t>
    </rPh>
    <phoneticPr fontId="14"/>
  </si>
  <si>
    <t>標準工法(全面)</t>
    <rPh sb="0" eb="2">
      <t>ヒョウジュン</t>
    </rPh>
    <rPh sb="2" eb="4">
      <t>コウホウ</t>
    </rPh>
    <rPh sb="5" eb="7">
      <t>ゼンメン</t>
    </rPh>
    <phoneticPr fontId="14"/>
  </si>
  <si>
    <t>スマートメタルの耐風性能 適否判定</t>
    <rPh sb="8" eb="9">
      <t>タイ</t>
    </rPh>
    <rPh sb="9" eb="10">
      <t>カゼ</t>
    </rPh>
    <rPh sb="10" eb="12">
      <t>セイノウ</t>
    </rPh>
    <rPh sb="13" eb="15">
      <t>テキヒ</t>
    </rPh>
    <rPh sb="15" eb="17">
      <t>ハンテイ</t>
    </rPh>
    <phoneticPr fontId="14"/>
  </si>
  <si>
    <t>※「スマートメタルの施工方法」および「耐風補強工法」の詳細は、「スマートメタル設計施工マニュアル」を参照してください。</t>
    <rPh sb="10" eb="12">
      <t>セコウ</t>
    </rPh>
    <rPh sb="12" eb="14">
      <t>ホウホウ</t>
    </rPh>
    <rPh sb="19" eb="21">
      <t>タイフウ</t>
    </rPh>
    <rPh sb="21" eb="23">
      <t>ホキョウ</t>
    </rPh>
    <rPh sb="23" eb="25">
      <t>コウホウ</t>
    </rPh>
    <rPh sb="27" eb="29">
      <t>ショウサイ</t>
    </rPh>
    <rPh sb="39" eb="41">
      <t>セッケイ</t>
    </rPh>
    <rPh sb="41" eb="43">
      <t>セコウ</t>
    </rPh>
    <rPh sb="50" eb="52">
      <t>サンショウ</t>
    </rPh>
    <phoneticPr fontId="14"/>
  </si>
  <si>
    <t>２０１８．６．１９</t>
    <phoneticPr fontId="14"/>
  </si>
  <si>
    <t>２０１８．　６．１９</t>
    <phoneticPr fontId="14"/>
  </si>
  <si>
    <t>計算に必要な「基準風速」、「地表面粗度区分」が不明の場合は（参照１～３）のワークシートを参照してください。</t>
    <rPh sb="0" eb="2">
      <t>ケイサン</t>
    </rPh>
    <rPh sb="3" eb="5">
      <t>ヒツヨウ</t>
    </rPh>
    <rPh sb="7" eb="9">
      <t>キジュン</t>
    </rPh>
    <rPh sb="9" eb="11">
      <t>フウソク</t>
    </rPh>
    <rPh sb="14" eb="17">
      <t>チヒョウメン</t>
    </rPh>
    <rPh sb="17" eb="18">
      <t>ソ</t>
    </rPh>
    <rPh sb="18" eb="19">
      <t>ド</t>
    </rPh>
    <rPh sb="19" eb="21">
      <t>クブン</t>
    </rPh>
    <rPh sb="23" eb="25">
      <t>フメイ</t>
    </rPh>
    <rPh sb="26" eb="28">
      <t>バアイ</t>
    </rPh>
    <rPh sb="30" eb="32">
      <t>サンショウ</t>
    </rPh>
    <rPh sb="44" eb="46">
      <t>サンショウ</t>
    </rPh>
    <phoneticPr fontId="14"/>
  </si>
  <si>
    <t>※スマートメタルは野地板下地に緊結する屋根材なので「閉鎖型の建築物」として計算します。</t>
    <rPh sb="9" eb="12">
      <t>ノジイタ</t>
    </rPh>
    <rPh sb="12" eb="14">
      <t>シタジ</t>
    </rPh>
    <rPh sb="15" eb="17">
      <t>キンケツ</t>
    </rPh>
    <rPh sb="19" eb="21">
      <t>ヤネ</t>
    </rPh>
    <rPh sb="21" eb="22">
      <t>ザイ</t>
    </rPh>
    <phoneticPr fontId="1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</si>
</sst>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_ "/>
    <numFmt numFmtId="177" formatCode="0.0"/>
    <numFmt numFmtId="178" formatCode="0.0000"/>
    <numFmt numFmtId="179" formatCode="0_ ;[Red]\-0\ "/>
    <numFmt numFmtId="180" formatCode="0.0_ ;[Red]\-0.0\ "/>
    <numFmt numFmtId="181" formatCode="0.00_ ;[Red]\-0.00\ "/>
  </numFmts>
  <fonts count="5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b/>
      <sz val="11"/>
      <name val="ＭＳ Ｐゴシック"/>
      <family val="3"/>
      <charset val="128"/>
    </font>
    <font>
      <b/>
      <sz val="16"/>
      <name val="ＭＳ Ｐゴシック"/>
      <family val="3"/>
      <charset val="128"/>
    </font>
    <font>
      <sz val="10"/>
      <name val="ＭＳ ゴシック"/>
      <family val="3"/>
      <charset val="128"/>
    </font>
    <font>
      <sz val="11"/>
      <color indexed="8"/>
      <name val="ＭＳ Ｐゴシック"/>
      <family val="3"/>
      <charset val="128"/>
    </font>
    <font>
      <sz val="11"/>
      <color indexed="10"/>
      <name val="ＭＳ Ｐゴシック"/>
      <family val="3"/>
      <charset val="128"/>
    </font>
    <font>
      <b/>
      <sz val="12"/>
      <color indexed="10"/>
      <name val="ＭＳ ゴシック"/>
      <family val="3"/>
      <charset val="128"/>
    </font>
    <font>
      <sz val="11"/>
      <name val="ＭＳ ゴシック"/>
      <family val="3"/>
      <charset val="128"/>
    </font>
    <font>
      <b/>
      <sz val="18"/>
      <name val="ＭＳ ゴシック"/>
      <family val="3"/>
      <charset val="128"/>
    </font>
    <font>
      <b/>
      <sz val="16"/>
      <name val="ＭＳ ゴシック"/>
      <family val="3"/>
      <charset val="128"/>
    </font>
    <font>
      <b/>
      <sz val="14"/>
      <name val="ＭＳ ゴシック"/>
      <family val="3"/>
      <charset val="128"/>
    </font>
    <font>
      <sz val="11"/>
      <color indexed="8"/>
      <name val="ＭＳ 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2"/>
      <name val="ＭＳ Ｐゴシック"/>
      <family val="3"/>
      <charset val="128"/>
    </font>
    <font>
      <vertAlign val="superscript"/>
      <sz val="11"/>
      <color indexed="8"/>
      <name val="ＭＳ ゴシック"/>
      <family val="3"/>
      <charset val="128"/>
    </font>
    <font>
      <sz val="10"/>
      <name val="ＭＳ Ｐゴシック"/>
      <family val="3"/>
      <charset val="128"/>
    </font>
    <font>
      <b/>
      <sz val="11"/>
      <color indexed="12"/>
      <name val="ＭＳ Ｐゴシック"/>
      <family val="3"/>
      <charset val="128"/>
    </font>
    <font>
      <b/>
      <sz val="12"/>
      <name val="ＭＳ ゴシック"/>
      <family val="3"/>
      <charset val="128"/>
    </font>
    <font>
      <sz val="10"/>
      <color indexed="8"/>
      <name val="ＭＳ Ｐゴシック"/>
      <family val="3"/>
      <charset val="128"/>
    </font>
    <font>
      <b/>
      <sz val="14"/>
      <name val="ＭＳ Ｐゴシック"/>
      <family val="3"/>
      <charset val="128"/>
    </font>
    <font>
      <b/>
      <sz val="11"/>
      <color indexed="8"/>
      <name val="ＭＳ ゴシック"/>
      <family val="3"/>
      <charset val="128"/>
    </font>
    <font>
      <b/>
      <sz val="11"/>
      <color indexed="8"/>
      <name val="ＭＳ Ｐゴシック"/>
      <family val="3"/>
      <charset val="128"/>
    </font>
    <font>
      <sz val="11"/>
      <color indexed="9"/>
      <name val="ＭＳ Ｐゴシック"/>
      <family val="3"/>
      <charset val="128"/>
    </font>
    <font>
      <b/>
      <sz val="16"/>
      <color indexed="9"/>
      <name val="ＭＳ Ｐゴシック"/>
      <family val="3"/>
      <charset val="128"/>
    </font>
    <font>
      <b/>
      <sz val="11"/>
      <color indexed="9"/>
      <name val="ＭＳ Ｐゴシック"/>
      <family val="3"/>
      <charset val="128"/>
    </font>
    <font>
      <sz val="16"/>
      <name val="ＭＳ Ｐゴシック"/>
      <family val="3"/>
      <charset val="128"/>
    </font>
    <font>
      <b/>
      <sz val="18"/>
      <color indexed="10"/>
      <name val="ＭＳ ゴシック"/>
      <family val="3"/>
      <charset val="128"/>
    </font>
    <font>
      <b/>
      <sz val="14"/>
      <color indexed="8"/>
      <name val="ＭＳ Ｐゴシック"/>
      <family val="3"/>
      <charset val="128"/>
    </font>
    <font>
      <b/>
      <sz val="12"/>
      <color indexed="12"/>
      <name val="ＭＳ ゴシック"/>
      <family val="3"/>
      <charset val="128"/>
    </font>
    <font>
      <b/>
      <sz val="22"/>
      <color indexed="9"/>
      <name val="ＭＳ ゴシック"/>
      <family val="3"/>
      <charset val="128"/>
    </font>
    <font>
      <sz val="11"/>
      <color indexed="12"/>
      <name val="ＭＳ ゴシック"/>
      <family val="3"/>
      <charset val="128"/>
    </font>
    <font>
      <b/>
      <sz val="16"/>
      <color indexed="10"/>
      <name val="ＭＳ ゴシック"/>
      <family val="3"/>
      <charset val="128"/>
    </font>
    <font>
      <sz val="11"/>
      <name val="ＭＳ Ｐゴシック"/>
      <family val="3"/>
      <charset val="128"/>
    </font>
    <font>
      <vertAlign val="superscript"/>
      <sz val="11"/>
      <color indexed="8"/>
      <name val="ＭＳ Ｐゴシック"/>
      <family val="3"/>
      <charset val="128"/>
    </font>
    <font>
      <b/>
      <sz val="11"/>
      <color rgb="FFFF0000"/>
      <name val="ＭＳ Ｐゴシック"/>
      <family val="3"/>
      <charset val="128"/>
    </font>
    <font>
      <sz val="11"/>
      <color rgb="FFFF0000"/>
      <name val="ＭＳ Ｐゴシック"/>
      <family val="3"/>
      <charset val="128"/>
    </font>
    <font>
      <vertAlign val="subscript"/>
      <sz val="11"/>
      <color indexed="8"/>
      <name val="ＭＳ Ｐゴシック"/>
      <family val="3"/>
      <charset val="128"/>
    </font>
    <font>
      <sz val="8"/>
      <name val="ＭＳ Ｐゴシック"/>
      <family val="3"/>
      <charset val="128"/>
    </font>
    <font>
      <vertAlign val="subscript"/>
      <sz val="11"/>
      <name val="ＭＳ Ｐゴシック"/>
      <family val="3"/>
      <charset val="128"/>
    </font>
    <font>
      <sz val="9"/>
      <color indexed="8"/>
      <name val="ＭＳ Ｐゴシック"/>
      <family val="3"/>
      <charset val="128"/>
    </font>
    <font>
      <sz val="9"/>
      <name val="ＭＳ Ｐゴシック"/>
      <family val="3"/>
      <charset val="128"/>
    </font>
    <font>
      <b/>
      <sz val="12"/>
      <color indexed="8"/>
      <name val="ＭＳ Ｐゴシック"/>
      <family val="3"/>
      <charset val="128"/>
    </font>
    <font>
      <b/>
      <sz val="11"/>
      <color rgb="FF0033CC"/>
      <name val="ＭＳ Ｐゴシック"/>
      <family val="3"/>
      <charset val="128"/>
    </font>
    <font>
      <sz val="11"/>
      <color rgb="FF0033CC"/>
      <name val="ＭＳ Ｐゴシック"/>
      <family val="3"/>
      <charset val="128"/>
    </font>
    <font>
      <b/>
      <sz val="11"/>
      <name val="ＭＳ ゴシック"/>
      <family val="3"/>
      <charset val="128"/>
    </font>
    <font>
      <sz val="18"/>
      <color rgb="FFFF0000"/>
      <name val="HGS創英角ｺﾞｼｯｸUB"/>
      <family val="3"/>
      <charset val="128"/>
    </font>
    <font>
      <sz val="6"/>
      <name val="ＭＳ Ｐゴシック"/>
      <family val="2"/>
      <charset val="128"/>
      <scheme val="minor"/>
    </font>
    <font>
      <vertAlign val="subscript"/>
      <sz val="11"/>
      <color theme="1"/>
      <name val="ＭＳ Ｐゴシック"/>
      <family val="3"/>
      <charset val="128"/>
      <scheme val="minor"/>
    </font>
    <font>
      <sz val="11"/>
      <color rgb="FF000000"/>
      <name val="ＭＳ Ｐゴシック"/>
      <family val="3"/>
      <charset val="128"/>
    </font>
    <font>
      <sz val="14"/>
      <name val="ＭＳ ゴシック"/>
      <family val="3"/>
      <charset val="128"/>
    </font>
  </fonts>
  <fills count="17">
    <fill>
      <patternFill patternType="none"/>
    </fill>
    <fill>
      <patternFill patternType="gray125"/>
    </fill>
    <fill>
      <patternFill patternType="solid">
        <fgColor indexed="27"/>
        <bgColor indexed="41"/>
      </patternFill>
    </fill>
    <fill>
      <patternFill patternType="solid">
        <fgColor indexed="22"/>
        <bgColor indexed="64"/>
      </patternFill>
    </fill>
    <fill>
      <patternFill patternType="solid">
        <fgColor indexed="48"/>
        <bgColor indexed="64"/>
      </patternFill>
    </fill>
    <fill>
      <patternFill patternType="solid">
        <fgColor indexed="43"/>
        <bgColor indexed="64"/>
      </patternFill>
    </fill>
    <fill>
      <patternFill patternType="solid">
        <fgColor indexed="62"/>
        <bgColor indexed="64"/>
      </patternFill>
    </fill>
    <fill>
      <patternFill patternType="solid">
        <fgColor indexed="26"/>
        <bgColor indexed="64"/>
      </patternFill>
    </fill>
    <fill>
      <patternFill patternType="solid">
        <fgColor indexed="55"/>
        <bgColor indexed="64"/>
      </patternFill>
    </fill>
    <fill>
      <patternFill patternType="solid">
        <fgColor theme="0" tint="-0.14999847407452621"/>
        <bgColor indexed="64"/>
      </patternFill>
    </fill>
    <fill>
      <patternFill patternType="solid">
        <fgColor rgb="FFFFFFCC"/>
        <bgColor indexed="64"/>
      </patternFill>
    </fill>
    <fill>
      <patternFill patternType="solid">
        <fgColor theme="1" tint="0.34998626667073579"/>
        <bgColor indexed="64"/>
      </patternFill>
    </fill>
    <fill>
      <patternFill patternType="solid">
        <fgColor rgb="FFCCFFFF"/>
        <bgColor indexed="64"/>
      </patternFill>
    </fill>
    <fill>
      <patternFill patternType="solid">
        <fgColor rgb="FFCCECFF"/>
        <bgColor indexed="64"/>
      </patternFill>
    </fill>
    <fill>
      <patternFill patternType="solid">
        <fgColor theme="0" tint="-0.34998626667073579"/>
        <bgColor indexed="64"/>
      </patternFill>
    </fill>
    <fill>
      <patternFill patternType="solid">
        <fgColor rgb="FFFFCC99"/>
        <bgColor indexed="64"/>
      </patternFill>
    </fill>
    <fill>
      <patternFill patternType="solid">
        <fgColor rgb="FFFF6600"/>
        <bgColor indexed="64"/>
      </patternFill>
    </fill>
  </fills>
  <borders count="193">
    <border>
      <left/>
      <right/>
      <top/>
      <bottom/>
      <diagonal/>
    </border>
    <border>
      <left style="medium">
        <color indexed="8"/>
      </left>
      <right style="thin">
        <color indexed="8"/>
      </right>
      <top style="medium">
        <color indexed="8"/>
      </top>
      <bottom/>
      <diagonal/>
    </border>
    <border>
      <left/>
      <right/>
      <top style="medium">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diagonal/>
    </border>
    <border>
      <left/>
      <right style="medium">
        <color indexed="8"/>
      </right>
      <top style="medium">
        <color indexed="8"/>
      </top>
      <bottom/>
      <diagonal/>
    </border>
    <border>
      <left style="thin">
        <color indexed="8"/>
      </left>
      <right/>
      <top style="thin">
        <color indexed="8"/>
      </top>
      <bottom/>
      <diagonal/>
    </border>
    <border>
      <left/>
      <right/>
      <top style="thin">
        <color indexed="8"/>
      </top>
      <bottom/>
      <diagonal/>
    </border>
    <border>
      <left/>
      <right style="medium">
        <color indexed="8"/>
      </right>
      <top style="thin">
        <color indexed="8"/>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top/>
      <bottom/>
      <diagonal/>
    </border>
    <border>
      <left/>
      <right style="medium">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medium">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style="thin">
        <color indexed="8"/>
      </left>
      <right style="thin">
        <color indexed="8"/>
      </right>
      <top style="thin">
        <color indexed="8"/>
      </top>
      <bottom/>
      <diagonal/>
    </border>
    <border>
      <left/>
      <right/>
      <top/>
      <bottom style="medium">
        <color indexed="8"/>
      </bottom>
      <diagonal/>
    </border>
    <border>
      <left/>
      <right style="medium">
        <color indexed="8"/>
      </right>
      <top/>
      <bottom style="medium">
        <color indexed="8"/>
      </bottom>
      <diagonal/>
    </border>
    <border>
      <left/>
      <right style="medium">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right/>
      <top style="medium">
        <color indexed="8"/>
      </top>
      <bottom style="thin">
        <color indexed="8"/>
      </bottom>
      <diagonal/>
    </border>
    <border>
      <left/>
      <right/>
      <top style="thin">
        <color indexed="8"/>
      </top>
      <bottom style="medium">
        <color indexed="8"/>
      </bottom>
      <diagonal/>
    </border>
    <border>
      <left style="thin">
        <color indexed="8"/>
      </left>
      <right style="thin">
        <color indexed="8"/>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top style="medium">
        <color indexed="8"/>
      </top>
      <bottom/>
      <diagonal/>
    </border>
    <border>
      <left/>
      <right style="thin">
        <color indexed="8"/>
      </right>
      <top style="medium">
        <color indexed="8"/>
      </top>
      <bottom/>
      <diagonal/>
    </border>
    <border>
      <left style="medium">
        <color indexed="8"/>
      </left>
      <right/>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bottom style="medium">
        <color indexed="8"/>
      </bottom>
      <diagonal/>
    </border>
    <border>
      <left style="medium">
        <color indexed="8"/>
      </left>
      <right/>
      <top/>
      <bottom/>
      <diagonal/>
    </border>
    <border>
      <left style="thin">
        <color indexed="8"/>
      </left>
      <right style="thin">
        <color indexed="8"/>
      </right>
      <top style="hair">
        <color indexed="8"/>
      </top>
      <bottom/>
      <diagonal/>
    </border>
    <border>
      <left style="thin">
        <color indexed="8"/>
      </left>
      <right/>
      <top style="hair">
        <color indexed="8"/>
      </top>
      <bottom/>
      <diagonal/>
    </border>
    <border>
      <left/>
      <right/>
      <top style="hair">
        <color indexed="8"/>
      </top>
      <bottom/>
      <diagonal/>
    </border>
    <border>
      <left/>
      <right style="medium">
        <color indexed="8"/>
      </right>
      <top style="hair">
        <color indexed="8"/>
      </top>
      <bottom/>
      <diagonal/>
    </border>
    <border>
      <left style="thin">
        <color indexed="8"/>
      </left>
      <right style="thin">
        <color indexed="8"/>
      </right>
      <top/>
      <bottom style="hair">
        <color indexed="8"/>
      </bottom>
      <diagonal/>
    </border>
    <border>
      <left style="thin">
        <color indexed="8"/>
      </left>
      <right/>
      <top/>
      <bottom style="hair">
        <color indexed="8"/>
      </bottom>
      <diagonal/>
    </border>
    <border>
      <left/>
      <right/>
      <top/>
      <bottom style="hair">
        <color indexed="8"/>
      </bottom>
      <diagonal/>
    </border>
    <border>
      <left/>
      <right style="medium">
        <color indexed="8"/>
      </right>
      <top/>
      <bottom style="hair">
        <color indexed="8"/>
      </bottom>
      <diagonal/>
    </border>
    <border>
      <left style="thin">
        <color indexed="8"/>
      </left>
      <right style="thin">
        <color indexed="8"/>
      </right>
      <top style="thin">
        <color indexed="8"/>
      </top>
      <bottom style="hair">
        <color indexed="8"/>
      </bottom>
      <diagonal/>
    </border>
    <border>
      <left/>
      <right/>
      <top style="thin">
        <color indexed="8"/>
      </top>
      <bottom style="hair">
        <color indexed="8"/>
      </bottom>
      <diagonal/>
    </border>
    <border>
      <left/>
      <right style="medium">
        <color indexed="8"/>
      </right>
      <top style="thin">
        <color indexed="8"/>
      </top>
      <bottom style="hair">
        <color indexed="8"/>
      </bottom>
      <diagonal/>
    </border>
    <border>
      <left style="thin">
        <color indexed="8"/>
      </left>
      <right style="thin">
        <color indexed="8"/>
      </right>
      <top style="hair">
        <color indexed="8"/>
      </top>
      <bottom style="thin">
        <color indexed="8"/>
      </bottom>
      <diagonal/>
    </border>
    <border>
      <left/>
      <right/>
      <top style="hair">
        <color indexed="8"/>
      </top>
      <bottom style="thin">
        <color indexed="8"/>
      </bottom>
      <diagonal/>
    </border>
    <border>
      <left/>
      <right style="medium">
        <color indexed="8"/>
      </right>
      <top style="hair">
        <color indexed="8"/>
      </top>
      <bottom style="thin">
        <color indexed="8"/>
      </bottom>
      <diagonal/>
    </border>
    <border>
      <left/>
      <right style="medium">
        <color indexed="8"/>
      </right>
      <top style="thin">
        <color indexed="8"/>
      </top>
      <bottom style="medium">
        <color indexed="8"/>
      </bottom>
      <diagonal/>
    </border>
    <border>
      <left style="thin">
        <color indexed="8"/>
      </left>
      <right style="thin">
        <color indexed="8"/>
      </right>
      <top style="hair">
        <color indexed="8"/>
      </top>
      <bottom style="hair">
        <color indexed="8"/>
      </bottom>
      <diagonal/>
    </border>
    <border>
      <left/>
      <right/>
      <top style="hair">
        <color indexed="8"/>
      </top>
      <bottom style="hair">
        <color indexed="8"/>
      </bottom>
      <diagonal/>
    </border>
    <border>
      <left/>
      <right style="medium">
        <color indexed="8"/>
      </right>
      <top style="hair">
        <color indexed="8"/>
      </top>
      <bottom style="hair">
        <color indexed="8"/>
      </bottom>
      <diagonal/>
    </border>
    <border>
      <left style="thin">
        <color indexed="8"/>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style="thin">
        <color indexed="64"/>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top style="thin">
        <color indexed="8"/>
      </top>
      <bottom style="thin">
        <color indexed="8"/>
      </bottom>
      <diagonal/>
    </border>
    <border>
      <left style="thin">
        <color indexed="64"/>
      </left>
      <right/>
      <top style="thin">
        <color indexed="8"/>
      </top>
      <bottom style="thin">
        <color indexed="8"/>
      </bottom>
      <diagonal/>
    </border>
    <border>
      <left style="medium">
        <color indexed="64"/>
      </left>
      <right/>
      <top style="thin">
        <color indexed="8"/>
      </top>
      <bottom style="thin">
        <color indexed="64"/>
      </bottom>
      <diagonal/>
    </border>
    <border>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style="thin">
        <color indexed="64"/>
      </left>
      <right/>
      <top style="thin">
        <color indexed="8"/>
      </top>
      <bottom style="medium">
        <color indexed="64"/>
      </bottom>
      <diagonal/>
    </border>
    <border>
      <left/>
      <right style="medium">
        <color indexed="64"/>
      </right>
      <top style="thin">
        <color indexed="8"/>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10"/>
      </left>
      <right/>
      <top style="thin">
        <color indexed="8"/>
      </top>
      <bottom style="thin">
        <color indexed="64"/>
      </bottom>
      <diagonal/>
    </border>
    <border>
      <left style="medium">
        <color indexed="10"/>
      </left>
      <right style="medium">
        <color indexed="10"/>
      </right>
      <top style="medium">
        <color indexed="10"/>
      </top>
      <bottom style="medium">
        <color indexed="10"/>
      </bottom>
      <diagonal/>
    </border>
    <border>
      <left style="medium">
        <color indexed="10"/>
      </left>
      <right style="medium">
        <color indexed="10"/>
      </right>
      <top/>
      <bottom style="medium">
        <color indexed="10"/>
      </bottom>
      <diagonal/>
    </border>
    <border>
      <left style="thin">
        <color indexed="64"/>
      </left>
      <right/>
      <top/>
      <bottom/>
      <diagonal/>
    </border>
    <border>
      <left style="thin">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bottom style="medium">
        <color indexed="8"/>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thin">
        <color indexed="8"/>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medium">
        <color indexed="10"/>
      </right>
      <top style="thin">
        <color indexed="8"/>
      </top>
      <bottom style="thin">
        <color indexed="8"/>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8"/>
      </top>
      <bottom/>
      <diagonal/>
    </border>
    <border>
      <left/>
      <right style="thin">
        <color indexed="64"/>
      </right>
      <top/>
      <bottom style="thin">
        <color indexed="8"/>
      </bottom>
      <diagonal/>
    </border>
    <border>
      <left style="thin">
        <color indexed="64"/>
      </left>
      <right/>
      <top style="thin">
        <color indexed="8"/>
      </top>
      <bottom/>
      <diagonal/>
    </border>
    <border>
      <left style="thin">
        <color indexed="64"/>
      </left>
      <right/>
      <top/>
      <bottom style="thin">
        <color indexed="8"/>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8"/>
      </top>
      <bottom style="thin">
        <color indexed="8"/>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rgb="FF0033CC"/>
      </left>
      <right/>
      <top style="medium">
        <color rgb="FF0033CC"/>
      </top>
      <bottom/>
      <diagonal/>
    </border>
    <border>
      <left/>
      <right/>
      <top style="medium">
        <color rgb="FF0033CC"/>
      </top>
      <bottom/>
      <diagonal/>
    </border>
    <border>
      <left style="medium">
        <color rgb="FF0033CC"/>
      </left>
      <right/>
      <top/>
      <bottom style="medium">
        <color rgb="FF0033CC"/>
      </bottom>
      <diagonal/>
    </border>
    <border>
      <left/>
      <right/>
      <top/>
      <bottom style="medium">
        <color rgb="FF0033CC"/>
      </bottom>
      <diagonal/>
    </border>
    <border>
      <left style="thin">
        <color rgb="FF0033CC"/>
      </left>
      <right/>
      <top style="medium">
        <color rgb="FF0033CC"/>
      </top>
      <bottom/>
      <diagonal/>
    </border>
    <border>
      <left/>
      <right style="medium">
        <color rgb="FF0033CC"/>
      </right>
      <top style="medium">
        <color rgb="FF0033CC"/>
      </top>
      <bottom/>
      <diagonal/>
    </border>
    <border>
      <left style="thin">
        <color rgb="FF0033CC"/>
      </left>
      <right/>
      <top style="thin">
        <color rgb="FF0033CC"/>
      </top>
      <bottom style="medium">
        <color rgb="FF0033CC"/>
      </bottom>
      <diagonal/>
    </border>
    <border>
      <left/>
      <right/>
      <top style="thin">
        <color rgb="FF0033CC"/>
      </top>
      <bottom style="medium">
        <color rgb="FF0033CC"/>
      </bottom>
      <diagonal/>
    </border>
    <border>
      <left/>
      <right style="medium">
        <color rgb="FF0033CC"/>
      </right>
      <top style="thin">
        <color rgb="FF0033CC"/>
      </top>
      <bottom style="medium">
        <color rgb="FF0033CC"/>
      </bottom>
      <diagonal/>
    </border>
  </borders>
  <cellStyleXfs count="3">
    <xf numFmtId="0" fontId="0" fillId="0" borderId="0"/>
    <xf numFmtId="38" fontId="36" fillId="0" borderId="0" applyFill="0" applyBorder="0" applyAlignment="0" applyProtection="0"/>
    <xf numFmtId="0" fontId="2" fillId="0" borderId="0">
      <alignment vertical="center"/>
    </xf>
  </cellStyleXfs>
  <cellXfs count="914">
    <xf numFmtId="0" fontId="0" fillId="0" borderId="0" xfId="0"/>
    <xf numFmtId="0" fontId="0" fillId="0" borderId="0" xfId="0" applyFill="1" applyAlignment="1">
      <alignment vertical="center"/>
    </xf>
    <xf numFmtId="0" fontId="3" fillId="0" borderId="0" xfId="0" applyFont="1" applyFill="1" applyAlignment="1">
      <alignment vertical="center"/>
    </xf>
    <xf numFmtId="49" fontId="0" fillId="0" borderId="0" xfId="0" applyNumberFormat="1" applyFill="1" applyAlignment="1">
      <alignment vertical="center"/>
    </xf>
    <xf numFmtId="49" fontId="4" fillId="0" borderId="0" xfId="0" applyNumberFormat="1" applyFont="1" applyFill="1" applyAlignment="1">
      <alignment vertical="center"/>
    </xf>
    <xf numFmtId="49" fontId="3" fillId="0" borderId="0" xfId="0" applyNumberFormat="1" applyFont="1" applyFill="1" applyAlignment="1">
      <alignment vertical="center"/>
    </xf>
    <xf numFmtId="49" fontId="0" fillId="0" borderId="1" xfId="0" applyNumberFormat="1" applyFont="1" applyFill="1" applyBorder="1" applyAlignment="1">
      <alignment horizontal="center" vertical="center"/>
    </xf>
    <xf numFmtId="0" fontId="0" fillId="0" borderId="2" xfId="0" applyFont="1" applyFill="1" applyBorder="1" applyAlignment="1">
      <alignment horizontal="center" vertical="center"/>
    </xf>
    <xf numFmtId="49" fontId="0" fillId="0" borderId="3" xfId="0" applyNumberFormat="1" applyFill="1" applyBorder="1" applyAlignment="1">
      <alignment horizontal="center" vertical="center"/>
    </xf>
    <xf numFmtId="49" fontId="3" fillId="0" borderId="4" xfId="0" applyNumberFormat="1" applyFont="1" applyFill="1" applyBorder="1" applyAlignment="1">
      <alignment horizontal="center" vertical="center"/>
    </xf>
    <xf numFmtId="0" fontId="0" fillId="0" borderId="4" xfId="0" applyFont="1" applyFill="1" applyBorder="1" applyAlignment="1">
      <alignment horizontal="center" vertical="center"/>
    </xf>
    <xf numFmtId="49" fontId="0" fillId="0" borderId="5"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0" fontId="0" fillId="0" borderId="2" xfId="0" applyFont="1" applyFill="1" applyBorder="1" applyAlignment="1">
      <alignment vertical="center"/>
    </xf>
    <xf numFmtId="0" fontId="0" fillId="0" borderId="7" xfId="0" applyFill="1" applyBorder="1" applyAlignment="1">
      <alignment vertical="center"/>
    </xf>
    <xf numFmtId="0" fontId="0" fillId="2" borderId="6" xfId="0" applyFont="1" applyFill="1" applyBorder="1" applyAlignment="1">
      <alignment horizontal="center" vertical="center"/>
    </xf>
    <xf numFmtId="0" fontId="0" fillId="2" borderId="8" xfId="0" applyFont="1" applyFill="1" applyBorder="1" applyAlignment="1">
      <alignment vertical="center"/>
    </xf>
    <xf numFmtId="0" fontId="0" fillId="2" borderId="9" xfId="0" applyFont="1" applyFill="1" applyBorder="1" applyAlignment="1">
      <alignment vertical="center"/>
    </xf>
    <xf numFmtId="0" fontId="0" fillId="2" borderId="10" xfId="0" applyFont="1" applyFill="1" applyBorder="1" applyAlignment="1">
      <alignment vertical="center"/>
    </xf>
    <xf numFmtId="49" fontId="0" fillId="0" borderId="11" xfId="0" applyNumberFormat="1" applyFill="1" applyBorder="1" applyAlignment="1">
      <alignment horizontal="center" vertical="center"/>
    </xf>
    <xf numFmtId="49" fontId="3" fillId="0" borderId="12" xfId="0" applyNumberFormat="1" applyFont="1" applyFill="1" applyBorder="1" applyAlignment="1">
      <alignment horizontal="center" vertical="center"/>
    </xf>
    <xf numFmtId="0" fontId="0" fillId="2" borderId="12" xfId="0" applyFill="1" applyBorder="1" applyAlignment="1">
      <alignment horizontal="center" vertical="center"/>
    </xf>
    <xf numFmtId="0" fontId="0" fillId="2" borderId="13" xfId="0" applyFont="1" applyFill="1" applyBorder="1" applyAlignment="1">
      <alignment vertical="center"/>
    </xf>
    <xf numFmtId="0" fontId="0" fillId="2" borderId="0" xfId="0" applyFont="1" applyFill="1" applyBorder="1" applyAlignment="1">
      <alignment vertical="center"/>
    </xf>
    <xf numFmtId="0" fontId="0" fillId="2" borderId="14" xfId="0" applyFont="1" applyFill="1" applyBorder="1" applyAlignment="1">
      <alignment vertical="center"/>
    </xf>
    <xf numFmtId="0" fontId="0" fillId="2" borderId="15" xfId="0" applyFill="1" applyBorder="1" applyAlignment="1">
      <alignment horizontal="center" vertical="center"/>
    </xf>
    <xf numFmtId="0" fontId="0" fillId="2" borderId="16" xfId="0" applyFont="1" applyFill="1" applyBorder="1" applyAlignment="1">
      <alignment vertical="center"/>
    </xf>
    <xf numFmtId="0" fontId="0" fillId="2" borderId="17" xfId="0" applyFont="1" applyFill="1" applyBorder="1" applyAlignment="1">
      <alignment vertical="center"/>
    </xf>
    <xf numFmtId="0" fontId="5" fillId="2" borderId="17" xfId="0" applyFont="1" applyFill="1" applyBorder="1" applyAlignment="1">
      <alignment vertical="center"/>
    </xf>
    <xf numFmtId="0" fontId="0" fillId="2" borderId="18" xfId="0" applyFill="1" applyBorder="1" applyAlignment="1">
      <alignment vertical="center"/>
    </xf>
    <xf numFmtId="0" fontId="0" fillId="0" borderId="19" xfId="0" applyFont="1" applyFill="1" applyBorder="1" applyAlignment="1">
      <alignment horizontal="center" vertical="center"/>
    </xf>
    <xf numFmtId="0" fontId="0" fillId="0" borderId="20" xfId="0" applyFont="1" applyFill="1" applyBorder="1" applyAlignment="1">
      <alignment vertical="center"/>
    </xf>
    <xf numFmtId="0" fontId="0" fillId="0" borderId="21" xfId="0" applyFont="1" applyFill="1" applyBorder="1" applyAlignment="1">
      <alignment vertical="center"/>
    </xf>
    <xf numFmtId="0" fontId="0" fillId="2" borderId="22" xfId="0" applyFont="1" applyFill="1" applyBorder="1" applyAlignment="1">
      <alignment horizontal="center" vertical="center"/>
    </xf>
    <xf numFmtId="0" fontId="0" fillId="2" borderId="15" xfId="0" applyFill="1" applyBorder="1" applyAlignment="1">
      <alignment vertical="center"/>
    </xf>
    <xf numFmtId="0" fontId="0" fillId="0" borderId="22" xfId="0" applyFont="1" applyFill="1" applyBorder="1" applyAlignment="1">
      <alignment horizontal="center" vertical="center"/>
    </xf>
    <xf numFmtId="0" fontId="0" fillId="0" borderId="9" xfId="0" applyFont="1" applyFill="1" applyBorder="1" applyAlignment="1">
      <alignment vertical="center"/>
    </xf>
    <xf numFmtId="0" fontId="0" fillId="0" borderId="10" xfId="0" applyFont="1" applyFill="1" applyBorder="1" applyAlignment="1">
      <alignment vertical="center"/>
    </xf>
    <xf numFmtId="0" fontId="0" fillId="0" borderId="12" xfId="0" applyFill="1" applyBorder="1" applyAlignment="1">
      <alignment horizontal="center" vertical="center"/>
    </xf>
    <xf numFmtId="0" fontId="0" fillId="0" borderId="0" xfId="0" applyFont="1" applyFill="1" applyBorder="1" applyAlignment="1">
      <alignment vertical="center"/>
    </xf>
    <xf numFmtId="0" fontId="0" fillId="0" borderId="14" xfId="0" applyFill="1" applyBorder="1" applyAlignment="1">
      <alignment vertical="center"/>
    </xf>
    <xf numFmtId="0" fontId="0" fillId="0" borderId="15" xfId="0" applyFill="1" applyBorder="1" applyAlignment="1">
      <alignment horizontal="center" vertical="center"/>
    </xf>
    <xf numFmtId="0" fontId="0" fillId="0" borderId="17" xfId="0" applyFont="1" applyFill="1" applyBorder="1" applyAlignment="1">
      <alignment vertical="center"/>
    </xf>
    <xf numFmtId="0" fontId="0" fillId="0" borderId="18" xfId="0" applyFill="1" applyBorder="1" applyAlignment="1">
      <alignment vertical="center"/>
    </xf>
    <xf numFmtId="0" fontId="0" fillId="2" borderId="19" xfId="0" applyFont="1" applyFill="1" applyBorder="1" applyAlignment="1">
      <alignment horizontal="center" vertical="center"/>
    </xf>
    <xf numFmtId="0" fontId="0" fillId="2" borderId="20" xfId="0" applyFont="1" applyFill="1" applyBorder="1" applyAlignment="1">
      <alignment vertical="center"/>
    </xf>
    <xf numFmtId="0" fontId="0" fillId="2" borderId="21" xfId="0" applyFill="1" applyBorder="1" applyAlignment="1">
      <alignment vertical="center"/>
    </xf>
    <xf numFmtId="49" fontId="0" fillId="0" borderId="15" xfId="0" applyNumberFormat="1" applyFill="1" applyBorder="1" applyAlignment="1">
      <alignment vertical="center"/>
    </xf>
    <xf numFmtId="49" fontId="0" fillId="2" borderId="15" xfId="0" applyNumberFormat="1" applyFill="1" applyBorder="1" applyAlignment="1">
      <alignment vertical="center"/>
    </xf>
    <xf numFmtId="49" fontId="0" fillId="2" borderId="12" xfId="0" applyNumberFormat="1" applyFill="1" applyBorder="1" applyAlignment="1">
      <alignment vertical="center"/>
    </xf>
    <xf numFmtId="49" fontId="0" fillId="2" borderId="17" xfId="0" applyNumberFormat="1" applyFont="1" applyFill="1" applyBorder="1" applyAlignment="1">
      <alignment vertical="center"/>
    </xf>
    <xf numFmtId="49" fontId="0" fillId="0" borderId="12" xfId="0" applyNumberFormat="1" applyFill="1" applyBorder="1" applyAlignment="1">
      <alignment vertical="center"/>
    </xf>
    <xf numFmtId="0" fontId="0" fillId="2" borderId="4" xfId="0" applyFont="1" applyFill="1" applyBorder="1" applyAlignment="1">
      <alignment horizontal="center" vertical="center"/>
    </xf>
    <xf numFmtId="0" fontId="0" fillId="2" borderId="23" xfId="0" applyFont="1" applyFill="1" applyBorder="1" applyAlignment="1">
      <alignment vertical="center"/>
    </xf>
    <xf numFmtId="0" fontId="0" fillId="2" borderId="24" xfId="0" applyFill="1" applyBorder="1" applyAlignment="1">
      <alignment vertical="center"/>
    </xf>
    <xf numFmtId="0" fontId="0" fillId="0" borderId="6" xfId="0" applyFont="1" applyFill="1" applyBorder="1" applyAlignment="1">
      <alignment horizontal="center" vertical="center"/>
    </xf>
    <xf numFmtId="0" fontId="0" fillId="0" borderId="12" xfId="0" applyFill="1" applyBorder="1" applyAlignment="1">
      <alignment vertical="center"/>
    </xf>
    <xf numFmtId="0" fontId="0" fillId="0" borderId="15" xfId="0" applyFill="1" applyBorder="1" applyAlignment="1">
      <alignment vertical="center"/>
    </xf>
    <xf numFmtId="0" fontId="3" fillId="0" borderId="12" xfId="0" applyFont="1" applyFill="1" applyBorder="1" applyAlignment="1">
      <alignment vertical="center"/>
    </xf>
    <xf numFmtId="0" fontId="0" fillId="2" borderId="12" xfId="0" applyFill="1" applyBorder="1" applyAlignment="1">
      <alignment vertical="center"/>
    </xf>
    <xf numFmtId="0" fontId="0" fillId="2" borderId="4" xfId="0" applyFill="1" applyBorder="1" applyAlignment="1">
      <alignment vertical="center"/>
    </xf>
    <xf numFmtId="0" fontId="6" fillId="2" borderId="20" xfId="0" applyFont="1" applyFill="1" applyBorder="1" applyAlignment="1">
      <alignment vertical="center"/>
    </xf>
    <xf numFmtId="0" fontId="6" fillId="0" borderId="20" xfId="0" applyFont="1" applyFill="1" applyBorder="1" applyAlignment="1">
      <alignment vertical="center"/>
    </xf>
    <xf numFmtId="0" fontId="0" fillId="0" borderId="23" xfId="0" applyFont="1" applyFill="1" applyBorder="1" applyAlignment="1">
      <alignment vertical="center"/>
    </xf>
    <xf numFmtId="0" fontId="0" fillId="2" borderId="25" xfId="0" applyFill="1" applyBorder="1" applyAlignment="1">
      <alignment vertical="center"/>
    </xf>
    <xf numFmtId="0" fontId="7" fillId="0" borderId="23" xfId="0" applyFont="1" applyFill="1" applyBorder="1" applyAlignment="1">
      <alignment vertical="center"/>
    </xf>
    <xf numFmtId="0" fontId="0" fillId="0" borderId="24" xfId="0" applyFill="1" applyBorder="1" applyAlignment="1">
      <alignment vertical="center"/>
    </xf>
    <xf numFmtId="0" fontId="0" fillId="2" borderId="26" xfId="0" applyFont="1" applyFill="1" applyBorder="1" applyAlignment="1">
      <alignment horizontal="center" vertical="center"/>
    </xf>
    <xf numFmtId="0" fontId="0" fillId="2" borderId="27" xfId="0" applyFont="1" applyFill="1" applyBorder="1" applyAlignment="1">
      <alignment vertical="center"/>
    </xf>
    <xf numFmtId="0" fontId="0" fillId="0" borderId="28" xfId="0" applyFont="1" applyFill="1" applyBorder="1" applyAlignment="1">
      <alignment vertical="center"/>
    </xf>
    <xf numFmtId="49" fontId="3" fillId="0" borderId="29" xfId="0" applyNumberFormat="1" applyFont="1" applyFill="1" applyBorder="1" applyAlignment="1">
      <alignment horizontal="center" vertical="center"/>
    </xf>
    <xf numFmtId="0" fontId="0" fillId="2" borderId="29" xfId="0" applyFont="1" applyFill="1" applyBorder="1" applyAlignment="1">
      <alignment horizontal="center" vertical="center"/>
    </xf>
    <xf numFmtId="0" fontId="0" fillId="2" borderId="30" xfId="0" applyFont="1" applyFill="1" applyBorder="1" applyAlignment="1">
      <alignment vertical="center"/>
    </xf>
    <xf numFmtId="0" fontId="0" fillId="2" borderId="31" xfId="0" applyFill="1" applyBorder="1" applyAlignment="1">
      <alignment vertical="center"/>
    </xf>
    <xf numFmtId="0" fontId="0" fillId="0" borderId="26" xfId="0" applyFont="1" applyFill="1" applyBorder="1" applyAlignment="1">
      <alignment horizontal="center" vertical="center"/>
    </xf>
    <xf numFmtId="0" fontId="0" fillId="0" borderId="27" xfId="0" applyFont="1" applyFill="1" applyBorder="1" applyAlignment="1">
      <alignment vertical="center"/>
    </xf>
    <xf numFmtId="0" fontId="7" fillId="0" borderId="27" xfId="0" applyFont="1" applyFill="1" applyBorder="1" applyAlignment="1">
      <alignment vertical="center"/>
    </xf>
    <xf numFmtId="0" fontId="0" fillId="0" borderId="25" xfId="0" applyFill="1" applyBorder="1" applyAlignment="1">
      <alignment vertical="center"/>
    </xf>
    <xf numFmtId="0" fontId="0" fillId="0" borderId="0" xfId="0" applyFont="1" applyAlignment="1">
      <alignment vertical="center"/>
    </xf>
    <xf numFmtId="49" fontId="3" fillId="0" borderId="0" xfId="0" applyNumberFormat="1" applyFont="1" applyAlignment="1">
      <alignment vertical="center"/>
    </xf>
    <xf numFmtId="0" fontId="0" fillId="0" borderId="32" xfId="0" applyFont="1" applyBorder="1" applyAlignment="1">
      <alignment horizontal="center" vertical="center"/>
    </xf>
    <xf numFmtId="0" fontId="0" fillId="0" borderId="33" xfId="0" applyFont="1" applyBorder="1" applyAlignment="1">
      <alignment horizontal="center" vertical="center"/>
    </xf>
    <xf numFmtId="0" fontId="3" fillId="0" borderId="2" xfId="0" applyFont="1" applyFill="1" applyBorder="1" applyAlignment="1">
      <alignment horizontal="center" vertical="center"/>
    </xf>
    <xf numFmtId="0" fontId="0" fillId="0" borderId="34" xfId="0" applyFont="1" applyBorder="1" applyAlignment="1">
      <alignment vertical="center"/>
    </xf>
    <xf numFmtId="0" fontId="0" fillId="0" borderId="35" xfId="0" applyFont="1" applyBorder="1" applyAlignment="1">
      <alignment horizontal="center" vertical="center"/>
    </xf>
    <xf numFmtId="49" fontId="3" fillId="0" borderId="36" xfId="0" applyNumberFormat="1" applyFont="1" applyFill="1" applyBorder="1" applyAlignment="1">
      <alignment horizontal="center" vertical="center"/>
    </xf>
    <xf numFmtId="0" fontId="0" fillId="0" borderId="2" xfId="0" applyFont="1" applyBorder="1" applyAlignment="1">
      <alignment horizontal="center" vertical="center"/>
    </xf>
    <xf numFmtId="49" fontId="3" fillId="0" borderId="6" xfId="0" applyNumberFormat="1" applyFont="1" applyBorder="1" applyAlignment="1">
      <alignment horizontal="center" vertical="center"/>
    </xf>
    <xf numFmtId="0" fontId="0" fillId="0" borderId="7" xfId="0" applyFont="1" applyFill="1" applyBorder="1" applyAlignment="1">
      <alignment vertical="center"/>
    </xf>
    <xf numFmtId="0" fontId="0" fillId="0" borderId="37" xfId="0" applyFont="1" applyBorder="1" applyAlignment="1">
      <alignment horizontal="center" vertical="center"/>
    </xf>
    <xf numFmtId="0" fontId="0" fillId="0" borderId="0" xfId="0" applyFont="1" applyBorder="1" applyAlignment="1">
      <alignment horizontal="center" vertical="center"/>
    </xf>
    <xf numFmtId="49" fontId="3" fillId="2" borderId="38" xfId="0" applyNumberFormat="1" applyFont="1" applyFill="1" applyBorder="1" applyAlignment="1">
      <alignment horizontal="center" vertical="center"/>
    </xf>
    <xf numFmtId="0" fontId="0" fillId="2" borderId="39" xfId="0" applyFont="1" applyFill="1" applyBorder="1" applyAlignment="1">
      <alignment vertical="center"/>
    </xf>
    <xf numFmtId="0" fontId="0" fillId="2" borderId="40" xfId="0" applyFont="1" applyFill="1" applyBorder="1" applyAlignment="1">
      <alignment vertical="center"/>
    </xf>
    <xf numFmtId="0" fontId="0" fillId="2" borderId="41" xfId="0" applyFont="1" applyFill="1" applyBorder="1" applyAlignment="1">
      <alignment vertical="center"/>
    </xf>
    <xf numFmtId="49" fontId="3" fillId="2" borderId="12" xfId="0" applyNumberFormat="1" applyFont="1" applyFill="1" applyBorder="1" applyAlignment="1">
      <alignment horizontal="center" vertical="center"/>
    </xf>
    <xf numFmtId="49" fontId="3" fillId="2" borderId="42" xfId="0" applyNumberFormat="1" applyFont="1" applyFill="1" applyBorder="1" applyAlignment="1">
      <alignment horizontal="center" vertical="center"/>
    </xf>
    <xf numFmtId="0" fontId="0" fillId="2" borderId="43" xfId="0" applyFont="1" applyFill="1" applyBorder="1" applyAlignment="1">
      <alignment vertical="center"/>
    </xf>
    <xf numFmtId="0" fontId="0" fillId="2" borderId="44" xfId="0" applyFont="1" applyFill="1" applyBorder="1" applyAlignment="1">
      <alignment vertical="center"/>
    </xf>
    <xf numFmtId="0" fontId="0" fillId="2" borderId="45" xfId="0" applyFont="1" applyFill="1" applyBorder="1" applyAlignment="1">
      <alignment vertical="center"/>
    </xf>
    <xf numFmtId="49" fontId="3" fillId="0" borderId="38" xfId="0" applyNumberFormat="1" applyFont="1" applyBorder="1" applyAlignment="1">
      <alignment horizontal="center" vertical="center"/>
    </xf>
    <xf numFmtId="0" fontId="0" fillId="0" borderId="40" xfId="0" applyFont="1" applyFill="1" applyBorder="1" applyAlignment="1">
      <alignment vertical="center"/>
    </xf>
    <xf numFmtId="0" fontId="0" fillId="0" borderId="41" xfId="0" applyFont="1" applyFill="1" applyBorder="1" applyAlignment="1">
      <alignment vertical="center"/>
    </xf>
    <xf numFmtId="49" fontId="3" fillId="0" borderId="12" xfId="0" applyNumberFormat="1" applyFont="1" applyBorder="1" applyAlignment="1">
      <alignment horizontal="center" vertical="center"/>
    </xf>
    <xf numFmtId="0" fontId="0" fillId="0" borderId="14" xfId="0" applyFont="1" applyFill="1" applyBorder="1" applyAlignment="1">
      <alignment vertical="center"/>
    </xf>
    <xf numFmtId="49" fontId="3" fillId="0" borderId="42" xfId="0" applyNumberFormat="1" applyFont="1" applyBorder="1" applyAlignment="1">
      <alignment horizontal="center" vertical="center"/>
    </xf>
    <xf numFmtId="0" fontId="0" fillId="0" borderId="44" xfId="0" applyFont="1" applyFill="1" applyBorder="1" applyAlignment="1">
      <alignment vertical="center"/>
    </xf>
    <xf numFmtId="0" fontId="0" fillId="0" borderId="45" xfId="0" applyFont="1" applyFill="1" applyBorder="1" applyAlignment="1">
      <alignment vertical="center"/>
    </xf>
    <xf numFmtId="0" fontId="0" fillId="0" borderId="34" xfId="0" applyFont="1" applyBorder="1" applyAlignment="1">
      <alignment horizontal="center" vertical="center"/>
    </xf>
    <xf numFmtId="0" fontId="0" fillId="0" borderId="23" xfId="0" applyFont="1" applyBorder="1" applyAlignment="1">
      <alignment horizontal="center" vertical="center"/>
    </xf>
    <xf numFmtId="49" fontId="3" fillId="2" borderId="4" xfId="0" applyNumberFormat="1" applyFont="1" applyFill="1" applyBorder="1" applyAlignment="1">
      <alignment horizontal="center" vertical="center"/>
    </xf>
    <xf numFmtId="0" fontId="0" fillId="2" borderId="24" xfId="0" applyFont="1" applyFill="1" applyBorder="1" applyAlignment="1">
      <alignment vertical="center"/>
    </xf>
    <xf numFmtId="0" fontId="0" fillId="0" borderId="19" xfId="0" applyFont="1" applyBorder="1" applyAlignment="1">
      <alignment horizontal="center" vertical="center"/>
    </xf>
    <xf numFmtId="49" fontId="3" fillId="2" borderId="19" xfId="0" applyNumberFormat="1" applyFont="1" applyFill="1" applyBorder="1" applyAlignment="1">
      <alignment horizontal="center" vertical="center"/>
    </xf>
    <xf numFmtId="0" fontId="0" fillId="2" borderId="21" xfId="0" applyFont="1" applyFill="1" applyBorder="1" applyAlignment="1">
      <alignment vertical="center"/>
    </xf>
    <xf numFmtId="0" fontId="0" fillId="0" borderId="22" xfId="0" applyFont="1" applyBorder="1" applyAlignment="1">
      <alignment horizontal="center" vertical="center"/>
    </xf>
    <xf numFmtId="49" fontId="3" fillId="0" borderId="22" xfId="0" applyNumberFormat="1" applyFont="1" applyBorder="1" applyAlignment="1">
      <alignment horizontal="center" vertical="center"/>
    </xf>
    <xf numFmtId="0" fontId="0" fillId="0" borderId="12" xfId="0" applyFont="1" applyBorder="1" applyAlignment="1">
      <alignment horizontal="center" vertical="center"/>
    </xf>
    <xf numFmtId="0" fontId="0" fillId="0" borderId="15" xfId="0" applyFont="1" applyBorder="1" applyAlignment="1">
      <alignment horizontal="center" vertical="center"/>
    </xf>
    <xf numFmtId="49" fontId="3" fillId="2" borderId="15" xfId="0" applyNumberFormat="1" applyFont="1" applyFill="1" applyBorder="1" applyAlignment="1">
      <alignment horizontal="center" vertical="center"/>
    </xf>
    <xf numFmtId="0" fontId="0" fillId="2" borderId="18" xfId="0" applyFont="1" applyFill="1" applyBorder="1" applyAlignment="1">
      <alignment vertical="center"/>
    </xf>
    <xf numFmtId="49" fontId="3" fillId="0" borderId="46" xfId="0" applyNumberFormat="1" applyFont="1" applyBorder="1" applyAlignment="1">
      <alignment horizontal="center" vertical="center"/>
    </xf>
    <xf numFmtId="0" fontId="0" fillId="0" borderId="47" xfId="0" applyFont="1" applyFill="1" applyBorder="1" applyAlignment="1">
      <alignment vertical="center"/>
    </xf>
    <xf numFmtId="0" fontId="0" fillId="0" borderId="48" xfId="0" applyFont="1" applyFill="1" applyBorder="1" applyAlignment="1">
      <alignment vertical="center"/>
    </xf>
    <xf numFmtId="49" fontId="3" fillId="2" borderId="49" xfId="0" applyNumberFormat="1" applyFont="1" applyFill="1" applyBorder="1" applyAlignment="1">
      <alignment horizontal="center" vertical="center"/>
    </xf>
    <xf numFmtId="0" fontId="0" fillId="2" borderId="50" xfId="0" applyFont="1" applyFill="1" applyBorder="1" applyAlignment="1">
      <alignment vertical="center"/>
    </xf>
    <xf numFmtId="0" fontId="0" fillId="2" borderId="51" xfId="0" applyFont="1" applyFill="1" applyBorder="1" applyAlignment="1">
      <alignment vertical="center"/>
    </xf>
    <xf numFmtId="49" fontId="3" fillId="0" borderId="35" xfId="0" applyNumberFormat="1" applyFont="1" applyBorder="1" applyAlignment="1">
      <alignment horizontal="center" vertical="center"/>
    </xf>
    <xf numFmtId="0" fontId="0" fillId="0" borderId="52" xfId="0" applyFont="1" applyFill="1" applyBorder="1" applyAlignment="1">
      <alignment vertical="center"/>
    </xf>
    <xf numFmtId="0" fontId="0" fillId="0" borderId="8" xfId="0" applyFont="1" applyBorder="1" applyAlignment="1">
      <alignment horizontal="center" vertical="center"/>
    </xf>
    <xf numFmtId="49" fontId="3" fillId="2" borderId="22" xfId="0" applyNumberFormat="1" applyFont="1" applyFill="1" applyBorder="1" applyAlignment="1">
      <alignment horizontal="center" vertical="center"/>
    </xf>
    <xf numFmtId="0" fontId="0" fillId="0" borderId="13" xfId="0" applyFont="1" applyBorder="1" applyAlignment="1">
      <alignment horizontal="center" vertical="center"/>
    </xf>
    <xf numFmtId="0" fontId="0" fillId="0" borderId="16" xfId="0" applyFont="1" applyBorder="1" applyAlignment="1">
      <alignment horizontal="center" vertical="center"/>
    </xf>
    <xf numFmtId="0" fontId="6" fillId="2" borderId="17" xfId="0" applyFont="1" applyFill="1" applyBorder="1" applyAlignment="1">
      <alignment vertical="center"/>
    </xf>
    <xf numFmtId="49" fontId="3" fillId="0" borderId="15" xfId="0" applyNumberFormat="1" applyFont="1" applyBorder="1" applyAlignment="1">
      <alignment horizontal="center" vertical="center"/>
    </xf>
    <xf numFmtId="0" fontId="0" fillId="0" borderId="18" xfId="0" applyFont="1" applyFill="1" applyBorder="1" applyAlignment="1">
      <alignment vertical="center"/>
    </xf>
    <xf numFmtId="49" fontId="3" fillId="2" borderId="53" xfId="0" applyNumberFormat="1" applyFont="1" applyFill="1" applyBorder="1" applyAlignment="1">
      <alignment horizontal="center" vertical="center"/>
    </xf>
    <xf numFmtId="0" fontId="0" fillId="2" borderId="54" xfId="0" applyFont="1" applyFill="1" applyBorder="1" applyAlignment="1">
      <alignment vertical="center"/>
    </xf>
    <xf numFmtId="0" fontId="0" fillId="2" borderId="55" xfId="0" applyFont="1" applyFill="1" applyBorder="1" applyAlignment="1">
      <alignment vertical="center"/>
    </xf>
    <xf numFmtId="49" fontId="3" fillId="2" borderId="46" xfId="0" applyNumberFormat="1" applyFont="1" applyFill="1" applyBorder="1" applyAlignment="1">
      <alignment horizontal="center" vertical="center"/>
    </xf>
    <xf numFmtId="0" fontId="0" fillId="2" borderId="47" xfId="0" applyFont="1" applyFill="1" applyBorder="1" applyAlignment="1">
      <alignment vertical="center"/>
    </xf>
    <xf numFmtId="0" fontId="0" fillId="2" borderId="48" xfId="0" applyFont="1" applyFill="1" applyBorder="1" applyAlignment="1">
      <alignment vertical="center"/>
    </xf>
    <xf numFmtId="0" fontId="0" fillId="0" borderId="36" xfId="0" applyFont="1" applyBorder="1" applyAlignment="1">
      <alignment horizontal="center" vertical="center"/>
    </xf>
    <xf numFmtId="49" fontId="3" fillId="0" borderId="19" xfId="0" applyNumberFormat="1" applyFont="1" applyBorder="1" applyAlignment="1">
      <alignment horizontal="center" vertical="center"/>
    </xf>
    <xf numFmtId="0" fontId="0" fillId="0" borderId="37" xfId="0" applyFont="1" applyBorder="1" applyAlignment="1">
      <alignment vertical="center"/>
    </xf>
    <xf numFmtId="0" fontId="0" fillId="0" borderId="4" xfId="0" applyFont="1" applyBorder="1" applyAlignment="1">
      <alignment horizontal="center" vertical="center"/>
    </xf>
    <xf numFmtId="49" fontId="3" fillId="0" borderId="4" xfId="0" applyNumberFormat="1" applyFont="1" applyBorder="1" applyAlignment="1">
      <alignment horizontal="center" vertical="center"/>
    </xf>
    <xf numFmtId="0" fontId="0" fillId="0" borderId="24" xfId="0" applyFont="1" applyFill="1" applyBorder="1" applyAlignment="1">
      <alignment vertical="center"/>
    </xf>
    <xf numFmtId="49" fontId="3" fillId="2" borderId="6" xfId="0" applyNumberFormat="1" applyFont="1" applyFill="1" applyBorder="1" applyAlignment="1">
      <alignment horizontal="center" vertical="center"/>
    </xf>
    <xf numFmtId="0" fontId="0" fillId="2" borderId="2" xfId="0" applyFont="1" applyFill="1" applyBorder="1" applyAlignment="1">
      <alignment vertical="center"/>
    </xf>
    <xf numFmtId="0" fontId="0" fillId="2" borderId="7" xfId="0" applyFont="1" applyFill="1" applyBorder="1" applyAlignment="1">
      <alignment vertical="center"/>
    </xf>
    <xf numFmtId="0" fontId="0" fillId="0" borderId="56" xfId="0" applyFont="1" applyBorder="1" applyAlignment="1">
      <alignment horizontal="center" vertical="center"/>
    </xf>
    <xf numFmtId="0" fontId="0" fillId="2" borderId="28" xfId="0" applyFont="1" applyFill="1" applyBorder="1" applyAlignment="1">
      <alignment vertical="center"/>
    </xf>
    <xf numFmtId="0" fontId="0" fillId="2" borderId="52" xfId="0" applyFont="1" applyFill="1" applyBorder="1" applyAlignment="1">
      <alignment vertical="center"/>
    </xf>
    <xf numFmtId="49" fontId="0" fillId="0" borderId="44" xfId="0" applyNumberFormat="1" applyFont="1" applyFill="1" applyBorder="1" applyAlignment="1">
      <alignment vertical="center"/>
    </xf>
    <xf numFmtId="0" fontId="0" fillId="0" borderId="15" xfId="0" applyFont="1" applyBorder="1" applyAlignment="1">
      <alignment vertical="center"/>
    </xf>
    <xf numFmtId="49" fontId="3" fillId="0" borderId="49" xfId="0" applyNumberFormat="1" applyFont="1" applyBorder="1" applyAlignment="1">
      <alignment horizontal="center" vertical="center"/>
    </xf>
    <xf numFmtId="0" fontId="0" fillId="0" borderId="50" xfId="0" applyFont="1" applyFill="1" applyBorder="1" applyAlignment="1">
      <alignment vertical="center"/>
    </xf>
    <xf numFmtId="0" fontId="0" fillId="0" borderId="51" xfId="0" applyFont="1" applyFill="1" applyBorder="1" applyAlignment="1">
      <alignment vertical="center"/>
    </xf>
    <xf numFmtId="0" fontId="7" fillId="0" borderId="0" xfId="0" applyFont="1" applyFill="1" applyBorder="1" applyAlignment="1">
      <alignment vertical="center"/>
    </xf>
    <xf numFmtId="49" fontId="3" fillId="0" borderId="53" xfId="0" applyNumberFormat="1" applyFont="1" applyBorder="1" applyAlignment="1">
      <alignment horizontal="center" vertical="center"/>
    </xf>
    <xf numFmtId="0" fontId="0" fillId="0" borderId="54" xfId="0" applyFont="1" applyFill="1" applyBorder="1" applyAlignment="1">
      <alignment vertical="center"/>
    </xf>
    <xf numFmtId="0" fontId="0" fillId="0" borderId="55" xfId="0" applyFont="1" applyFill="1" applyBorder="1" applyAlignment="1">
      <alignment vertical="center"/>
    </xf>
    <xf numFmtId="0" fontId="7" fillId="2" borderId="17" xfId="0" applyFont="1" applyFill="1" applyBorder="1" applyAlignment="1">
      <alignment vertical="center"/>
    </xf>
    <xf numFmtId="49" fontId="3" fillId="0" borderId="0" xfId="0" applyNumberFormat="1" applyFont="1" applyBorder="1" applyAlignment="1">
      <alignment vertical="center"/>
    </xf>
    <xf numFmtId="0" fontId="9" fillId="0" borderId="0" xfId="0" applyFont="1" applyAlignment="1">
      <alignment vertical="center"/>
    </xf>
    <xf numFmtId="0" fontId="0" fillId="0" borderId="0" xfId="0" applyFont="1" applyFill="1" applyAlignment="1">
      <alignment vertical="center"/>
    </xf>
    <xf numFmtId="0" fontId="13" fillId="0" borderId="0" xfId="0" applyFont="1" applyFill="1" applyAlignment="1">
      <alignment vertical="center"/>
    </xf>
    <xf numFmtId="0" fontId="0" fillId="0" borderId="20" xfId="0" applyFont="1" applyFill="1" applyBorder="1" applyAlignment="1">
      <alignment horizontal="left" vertical="center" indent="1"/>
    </xf>
    <xf numFmtId="0" fontId="0" fillId="0" borderId="17" xfId="0" applyFont="1" applyFill="1" applyBorder="1" applyAlignment="1">
      <alignment horizontal="left" vertical="center" indent="1"/>
    </xf>
    <xf numFmtId="0" fontId="16" fillId="0" borderId="17" xfId="0" applyFont="1" applyFill="1" applyBorder="1" applyAlignment="1">
      <alignment vertical="center"/>
    </xf>
    <xf numFmtId="0" fontId="13" fillId="0" borderId="0" xfId="0" applyFont="1" applyAlignment="1">
      <alignment vertical="center"/>
    </xf>
    <xf numFmtId="0" fontId="17" fillId="0" borderId="0" xfId="0" applyFont="1"/>
    <xf numFmtId="0" fontId="17" fillId="0" borderId="0" xfId="0" applyFont="1" applyAlignment="1"/>
    <xf numFmtId="0" fontId="13" fillId="0" borderId="0" xfId="0" applyFont="1" applyBorder="1" applyAlignment="1">
      <alignment vertical="center"/>
    </xf>
    <xf numFmtId="0" fontId="13" fillId="0" borderId="71" xfId="0" applyFont="1" applyBorder="1" applyAlignment="1">
      <alignment vertical="center"/>
    </xf>
    <xf numFmtId="0" fontId="13" fillId="0" borderId="72" xfId="0" applyFont="1" applyBorder="1" applyAlignment="1">
      <alignment vertical="center"/>
    </xf>
    <xf numFmtId="0" fontId="13" fillId="0" borderId="73" xfId="0" applyFont="1" applyBorder="1" applyAlignment="1">
      <alignment horizontal="center" vertical="center"/>
    </xf>
    <xf numFmtId="0" fontId="13" fillId="0" borderId="0" xfId="0" applyFont="1" applyBorder="1" applyAlignment="1">
      <alignment horizontal="left" vertical="center" wrapText="1"/>
    </xf>
    <xf numFmtId="0" fontId="13" fillId="0" borderId="74" xfId="0" applyFont="1" applyBorder="1" applyAlignment="1">
      <alignment vertical="center"/>
    </xf>
    <xf numFmtId="0" fontId="13" fillId="0" borderId="75" xfId="0" applyFont="1" applyBorder="1" applyAlignment="1">
      <alignment vertical="center"/>
    </xf>
    <xf numFmtId="0" fontId="13" fillId="0" borderId="73" xfId="0" applyFont="1" applyBorder="1" applyAlignment="1">
      <alignment vertical="center"/>
    </xf>
    <xf numFmtId="0" fontId="13" fillId="0" borderId="76" xfId="0" applyFont="1" applyBorder="1" applyAlignment="1">
      <alignment vertical="center"/>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77" xfId="0" applyFont="1" applyBorder="1" applyAlignment="1">
      <alignment horizontal="centerContinuous" vertical="center"/>
    </xf>
    <xf numFmtId="0" fontId="13" fillId="0" borderId="71" xfId="0" applyFont="1" applyBorder="1" applyAlignment="1">
      <alignment horizontal="centerContinuous" vertical="center"/>
    </xf>
    <xf numFmtId="0" fontId="13" fillId="0" borderId="72" xfId="0" applyFont="1" applyBorder="1" applyAlignment="1">
      <alignment horizontal="centerContinuous" vertical="center"/>
    </xf>
    <xf numFmtId="0" fontId="13" fillId="0" borderId="76" xfId="0" applyFont="1" applyBorder="1" applyAlignment="1">
      <alignment horizontal="left" vertical="center"/>
    </xf>
    <xf numFmtId="0" fontId="13" fillId="0" borderId="78" xfId="0" applyFont="1" applyBorder="1" applyAlignment="1">
      <alignment horizontal="left" vertical="center" wrapText="1"/>
    </xf>
    <xf numFmtId="0" fontId="13" fillId="0" borderId="78" xfId="0" applyFont="1" applyBorder="1" applyAlignment="1">
      <alignment vertical="center"/>
    </xf>
    <xf numFmtId="0" fontId="13" fillId="0" borderId="79" xfId="0" applyFont="1" applyBorder="1" applyAlignment="1">
      <alignment vertical="center"/>
    </xf>
    <xf numFmtId="0" fontId="13" fillId="0" borderId="80" xfId="0" applyFont="1" applyBorder="1" applyAlignment="1">
      <alignment vertical="center"/>
    </xf>
    <xf numFmtId="0" fontId="13" fillId="0" borderId="78" xfId="0" applyFont="1" applyBorder="1" applyAlignment="1">
      <alignment horizontal="left" vertical="center"/>
    </xf>
    <xf numFmtId="0" fontId="13" fillId="0" borderId="79" xfId="0" applyFont="1" applyBorder="1" applyAlignment="1">
      <alignment horizontal="left" vertical="center"/>
    </xf>
    <xf numFmtId="0" fontId="6" fillId="0" borderId="0" xfId="0" applyFont="1" applyFill="1" applyBorder="1" applyAlignment="1">
      <alignment horizontal="center" vertical="center"/>
    </xf>
    <xf numFmtId="2" fontId="6" fillId="0" borderId="0" xfId="0" applyNumberFormat="1" applyFont="1" applyFill="1" applyBorder="1" applyAlignment="1">
      <alignment horizontal="centerContinuous" vertical="center"/>
    </xf>
    <xf numFmtId="38" fontId="6" fillId="0" borderId="0" xfId="1" applyFont="1" applyFill="1" applyBorder="1" applyAlignment="1" applyProtection="1">
      <alignment horizontal="center" vertical="center"/>
    </xf>
    <xf numFmtId="38" fontId="6" fillId="0" borderId="0" xfId="1" applyFont="1" applyFill="1" applyBorder="1" applyAlignment="1" applyProtection="1">
      <alignment horizontal="centerContinuous" vertical="center"/>
    </xf>
    <xf numFmtId="0" fontId="26" fillId="4" borderId="77" xfId="0" applyFont="1" applyFill="1" applyBorder="1" applyAlignment="1">
      <alignment vertical="center"/>
    </xf>
    <xf numFmtId="0" fontId="26" fillId="4" borderId="71" xfId="0" applyFont="1" applyFill="1" applyBorder="1" applyAlignment="1">
      <alignment vertical="center"/>
    </xf>
    <xf numFmtId="0" fontId="6" fillId="0" borderId="0" xfId="0" applyFont="1" applyAlignment="1">
      <alignment vertical="center"/>
    </xf>
    <xf numFmtId="0" fontId="27" fillId="4" borderId="81" xfId="0" applyFont="1" applyFill="1" applyBorder="1" applyAlignment="1">
      <alignment horizontal="centerContinuous" vertical="center"/>
    </xf>
    <xf numFmtId="0" fontId="28" fillId="4" borderId="0" xfId="0" applyFont="1" applyFill="1" applyBorder="1" applyAlignment="1">
      <alignment horizontal="centerContinuous" vertical="center"/>
    </xf>
    <xf numFmtId="0" fontId="28" fillId="4" borderId="0" xfId="0" applyFont="1" applyFill="1" applyBorder="1" applyAlignment="1">
      <alignment vertical="center"/>
    </xf>
    <xf numFmtId="0" fontId="26" fillId="4" borderId="81" xfId="0" applyFont="1" applyFill="1" applyBorder="1" applyAlignment="1">
      <alignment vertical="center"/>
    </xf>
    <xf numFmtId="0" fontId="26" fillId="4" borderId="0" xfId="0" applyFont="1" applyFill="1" applyBorder="1" applyAlignment="1">
      <alignment vertical="center"/>
    </xf>
    <xf numFmtId="0" fontId="26" fillId="4" borderId="76" xfId="0" applyFont="1" applyFill="1" applyBorder="1" applyAlignment="1">
      <alignment vertical="center"/>
    </xf>
    <xf numFmtId="0" fontId="26" fillId="4" borderId="0" xfId="0" applyFont="1" applyFill="1" applyBorder="1" applyAlignment="1">
      <alignment horizontal="right" vertical="center"/>
    </xf>
    <xf numFmtId="0" fontId="26" fillId="4" borderId="82" xfId="0" applyFont="1" applyFill="1" applyBorder="1" applyAlignment="1">
      <alignment vertical="center"/>
    </xf>
    <xf numFmtId="0" fontId="26" fillId="4" borderId="74" xfId="0" applyFont="1" applyFill="1" applyBorder="1" applyAlignment="1">
      <alignment vertical="center"/>
    </xf>
    <xf numFmtId="0" fontId="26" fillId="4" borderId="74" xfId="0" applyFont="1" applyFill="1" applyBorder="1" applyAlignment="1">
      <alignment horizontal="right" vertical="center"/>
    </xf>
    <xf numFmtId="0" fontId="26" fillId="4" borderId="75" xfId="0" applyFont="1" applyFill="1" applyBorder="1" applyAlignment="1">
      <alignment vertical="center"/>
    </xf>
    <xf numFmtId="0" fontId="6" fillId="0" borderId="77" xfId="0" applyFont="1" applyBorder="1" applyAlignment="1">
      <alignment vertical="center"/>
    </xf>
    <xf numFmtId="0" fontId="6" fillId="0" borderId="71" xfId="0" applyFont="1" applyBorder="1" applyAlignment="1">
      <alignment vertical="center"/>
    </xf>
    <xf numFmtId="0" fontId="6" fillId="0" borderId="72" xfId="0" applyFont="1" applyBorder="1" applyAlignment="1">
      <alignment vertical="center"/>
    </xf>
    <xf numFmtId="0" fontId="25" fillId="0" borderId="81" xfId="0" applyFont="1" applyBorder="1" applyAlignment="1">
      <alignment horizontal="left" vertical="center" indent="2"/>
    </xf>
    <xf numFmtId="0" fontId="6" fillId="0" borderId="0" xfId="0" applyFont="1" applyBorder="1" applyAlignment="1">
      <alignment vertical="center"/>
    </xf>
    <xf numFmtId="0" fontId="6" fillId="0" borderId="76" xfId="0" applyFont="1" applyBorder="1" applyAlignment="1">
      <alignment vertical="center"/>
    </xf>
    <xf numFmtId="0" fontId="6" fillId="0" borderId="81" xfId="0" applyFont="1" applyBorder="1" applyAlignment="1">
      <alignment vertical="center"/>
    </xf>
    <xf numFmtId="0" fontId="6" fillId="0" borderId="81" xfId="0" applyFont="1" applyBorder="1" applyAlignment="1">
      <alignment horizontal="right" vertical="center"/>
    </xf>
    <xf numFmtId="0" fontId="6" fillId="0" borderId="82" xfId="0" applyFont="1" applyBorder="1" applyAlignment="1">
      <alignment vertical="center"/>
    </xf>
    <xf numFmtId="0" fontId="6" fillId="0" borderId="74" xfId="0" applyFont="1" applyBorder="1" applyAlignment="1">
      <alignment vertical="center"/>
    </xf>
    <xf numFmtId="0" fontId="6" fillId="0" borderId="75" xfId="0" applyFont="1" applyBorder="1" applyAlignment="1">
      <alignment vertical="center"/>
    </xf>
    <xf numFmtId="0" fontId="6" fillId="0" borderId="77" xfId="0" applyFont="1" applyBorder="1" applyAlignment="1">
      <alignment horizontal="right" vertical="center"/>
    </xf>
    <xf numFmtId="0" fontId="6" fillId="0" borderId="81" xfId="0" applyFont="1" applyBorder="1" applyAlignment="1">
      <alignment horizontal="left" vertical="center" indent="2"/>
    </xf>
    <xf numFmtId="0" fontId="6" fillId="0" borderId="82" xfId="0" applyFont="1" applyBorder="1" applyAlignment="1">
      <alignment horizontal="right" vertical="center"/>
    </xf>
    <xf numFmtId="0" fontId="6" fillId="0" borderId="0" xfId="0" applyFont="1" applyAlignment="1">
      <alignment horizontal="right" vertical="center"/>
    </xf>
    <xf numFmtId="14" fontId="6" fillId="0" borderId="0" xfId="0" applyNumberFormat="1" applyFont="1" applyAlignment="1">
      <alignment vertical="center"/>
    </xf>
    <xf numFmtId="0" fontId="9" fillId="0" borderId="0" xfId="0" applyFont="1" applyFill="1" applyAlignment="1">
      <alignment vertical="center"/>
    </xf>
    <xf numFmtId="0" fontId="11" fillId="0" borderId="0" xfId="0" applyFont="1" applyFill="1" applyAlignment="1">
      <alignment vertical="center"/>
    </xf>
    <xf numFmtId="0" fontId="8" fillId="0" borderId="0" xfId="0" applyFont="1" applyFill="1" applyAlignment="1">
      <alignment vertical="center"/>
    </xf>
    <xf numFmtId="0" fontId="0" fillId="0" borderId="78" xfId="0" applyFont="1" applyFill="1" applyBorder="1" applyAlignment="1">
      <alignment vertical="center"/>
    </xf>
    <xf numFmtId="0" fontId="0" fillId="0" borderId="83" xfId="0" applyFont="1" applyFill="1" applyBorder="1" applyAlignment="1">
      <alignment vertical="center"/>
    </xf>
    <xf numFmtId="0" fontId="10" fillId="0" borderId="0" xfId="0" applyFont="1" applyFill="1" applyAlignment="1">
      <alignment vertical="center"/>
    </xf>
    <xf numFmtId="0" fontId="9" fillId="0" borderId="0" xfId="0" applyFont="1" applyFill="1" applyAlignment="1">
      <alignment horizontal="right" vertical="center"/>
    </xf>
    <xf numFmtId="0" fontId="30" fillId="0" borderId="0" xfId="0" applyFont="1" applyFill="1" applyAlignment="1">
      <alignment vertical="center"/>
    </xf>
    <xf numFmtId="49" fontId="21" fillId="0" borderId="0" xfId="0" applyNumberFormat="1" applyFont="1" applyFill="1" applyAlignment="1">
      <alignment horizontal="right" vertical="center"/>
    </xf>
    <xf numFmtId="49" fontId="21" fillId="0" borderId="0" xfId="0" applyNumberFormat="1" applyFont="1" applyFill="1" applyAlignment="1">
      <alignment horizontal="left" vertical="center"/>
    </xf>
    <xf numFmtId="0" fontId="21" fillId="0" borderId="0" xfId="0" applyFont="1" applyFill="1" applyAlignment="1">
      <alignment vertical="center"/>
    </xf>
    <xf numFmtId="49" fontId="10" fillId="0" borderId="0" xfId="0" applyNumberFormat="1" applyFont="1" applyFill="1" applyAlignment="1">
      <alignment horizontal="right" vertical="center"/>
    </xf>
    <xf numFmtId="0" fontId="15" fillId="5" borderId="84" xfId="0" applyFont="1" applyFill="1" applyBorder="1" applyAlignment="1">
      <alignment vertical="center"/>
    </xf>
    <xf numFmtId="49" fontId="6" fillId="0" borderId="81" xfId="0" applyNumberFormat="1" applyFont="1" applyBorder="1" applyAlignment="1">
      <alignment vertical="center"/>
    </xf>
    <xf numFmtId="49" fontId="6" fillId="0" borderId="81" xfId="0" applyNumberFormat="1" applyFont="1" applyBorder="1" applyAlignment="1">
      <alignment horizontal="right" vertical="center"/>
    </xf>
    <xf numFmtId="0" fontId="31" fillId="0" borderId="81" xfId="0" applyFont="1" applyBorder="1" applyAlignment="1">
      <alignment horizontal="left" vertical="center" indent="2"/>
    </xf>
    <xf numFmtId="0" fontId="32" fillId="0" borderId="0" xfId="0" applyFont="1" applyFill="1" applyAlignment="1">
      <alignment horizontal="left" vertical="center" indent="2"/>
    </xf>
    <xf numFmtId="49" fontId="33" fillId="6" borderId="0" xfId="0" applyNumberFormat="1" applyFont="1" applyFill="1" applyAlignment="1">
      <alignment horizontal="centerContinuous" vertical="center"/>
    </xf>
    <xf numFmtId="0" fontId="34" fillId="6" borderId="0" xfId="0" applyFont="1" applyFill="1" applyAlignment="1">
      <alignment horizontal="centerContinuous" vertical="center"/>
    </xf>
    <xf numFmtId="0" fontId="28" fillId="4" borderId="76" xfId="0" applyFont="1" applyFill="1" applyBorder="1" applyAlignment="1">
      <alignment horizontal="centerContinuous" vertical="center"/>
    </xf>
    <xf numFmtId="0" fontId="25" fillId="0" borderId="81" xfId="0" applyFont="1" applyFill="1" applyBorder="1" applyAlignment="1">
      <alignment horizontal="left" vertical="center" indent="2"/>
    </xf>
    <xf numFmtId="0" fontId="6" fillId="0" borderId="0" xfId="0" applyFont="1" applyFill="1" applyBorder="1" applyAlignment="1">
      <alignment vertical="center"/>
    </xf>
    <xf numFmtId="0" fontId="6" fillId="0" borderId="81" xfId="0" applyFont="1" applyFill="1" applyBorder="1" applyAlignment="1">
      <alignment horizontal="right" vertical="center"/>
    </xf>
    <xf numFmtId="0" fontId="6" fillId="0" borderId="81" xfId="0" applyFont="1" applyFill="1" applyBorder="1" applyAlignment="1">
      <alignment vertical="center"/>
    </xf>
    <xf numFmtId="0" fontId="6" fillId="0" borderId="0" xfId="0" applyFont="1" applyFill="1" applyAlignment="1">
      <alignment vertical="center"/>
    </xf>
    <xf numFmtId="49" fontId="25" fillId="0" borderId="81" xfId="0" applyNumberFormat="1" applyFont="1" applyBorder="1" applyAlignment="1">
      <alignment horizontal="right" vertical="center"/>
    </xf>
    <xf numFmtId="0" fontId="0" fillId="8" borderId="0" xfId="0" applyFont="1" applyFill="1" applyAlignment="1">
      <alignment vertical="center"/>
    </xf>
    <xf numFmtId="0" fontId="3" fillId="8" borderId="0" xfId="0" applyFont="1" applyFill="1" applyBorder="1" applyAlignment="1" applyProtection="1">
      <alignment horizontal="center" vertical="center"/>
      <protection hidden="1"/>
    </xf>
    <xf numFmtId="0" fontId="15" fillId="8" borderId="0" xfId="0" applyFont="1" applyFill="1" applyBorder="1" applyAlignment="1">
      <alignment horizontal="left" vertical="center" indent="1"/>
    </xf>
    <xf numFmtId="0" fontId="0" fillId="8" borderId="0" xfId="0" applyFont="1" applyFill="1" applyBorder="1" applyAlignment="1">
      <alignment vertical="center"/>
    </xf>
    <xf numFmtId="0" fontId="29" fillId="8" borderId="0" xfId="0" applyFont="1" applyFill="1" applyBorder="1" applyAlignment="1">
      <alignment vertical="center"/>
    </xf>
    <xf numFmtId="0" fontId="11" fillId="8" borderId="0" xfId="0" applyFont="1" applyFill="1" applyAlignment="1">
      <alignment vertical="center"/>
    </xf>
    <xf numFmtId="0" fontId="9" fillId="8" borderId="0" xfId="0" applyFont="1" applyFill="1" applyBorder="1" applyAlignment="1">
      <alignment vertical="center"/>
    </xf>
    <xf numFmtId="0" fontId="9" fillId="8" borderId="0" xfId="0" applyFont="1" applyFill="1" applyAlignment="1">
      <alignment vertical="center"/>
    </xf>
    <xf numFmtId="0" fontId="0" fillId="8" borderId="0" xfId="0" applyFill="1"/>
    <xf numFmtId="0" fontId="8" fillId="8" borderId="0" xfId="0" applyFont="1" applyFill="1" applyAlignment="1">
      <alignment vertical="center"/>
    </xf>
    <xf numFmtId="0" fontId="3" fillId="8" borderId="0" xfId="0" applyFont="1" applyFill="1" applyBorder="1" applyAlignment="1">
      <alignment vertical="center"/>
    </xf>
    <xf numFmtId="0" fontId="9" fillId="8" borderId="0" xfId="0" applyFont="1" applyFill="1" applyBorder="1" applyAlignment="1">
      <alignment horizontal="center" vertical="center"/>
    </xf>
    <xf numFmtId="0" fontId="12" fillId="8" borderId="0" xfId="0" applyFont="1" applyFill="1" applyBorder="1" applyAlignment="1">
      <alignment horizontal="center" vertical="center"/>
    </xf>
    <xf numFmtId="0" fontId="35" fillId="0" borderId="0" xfId="0" applyFont="1" applyFill="1" applyAlignment="1">
      <alignment vertical="center"/>
    </xf>
    <xf numFmtId="176" fontId="0" fillId="3" borderId="16" xfId="0" applyNumberFormat="1" applyFont="1" applyFill="1" applyBorder="1" applyAlignment="1" applyProtection="1">
      <alignment vertical="center"/>
      <protection locked="0"/>
    </xf>
    <xf numFmtId="0" fontId="0" fillId="3" borderId="20" xfId="0" applyFont="1" applyFill="1" applyBorder="1" applyAlignment="1">
      <alignment horizontal="left" vertical="center" indent="1"/>
    </xf>
    <xf numFmtId="0" fontId="20" fillId="3" borderId="20" xfId="0" applyFont="1" applyFill="1" applyBorder="1" applyAlignment="1">
      <alignment vertical="center"/>
    </xf>
    <xf numFmtId="0" fontId="0" fillId="3" borderId="20" xfId="0" applyFont="1" applyFill="1" applyBorder="1" applyAlignment="1">
      <alignment vertical="center"/>
    </xf>
    <xf numFmtId="0" fontId="3" fillId="3" borderId="20" xfId="0" applyFont="1" applyFill="1" applyBorder="1" applyAlignment="1">
      <alignment vertical="center"/>
    </xf>
    <xf numFmtId="0" fontId="0" fillId="3" borderId="56" xfId="0" applyFont="1" applyFill="1" applyBorder="1" applyAlignment="1" applyProtection="1">
      <alignment vertical="center"/>
      <protection locked="0"/>
    </xf>
    <xf numFmtId="0" fontId="6" fillId="0" borderId="0" xfId="0" applyFont="1" applyFill="1" applyAlignment="1">
      <alignment horizontal="left" vertical="center" indent="1"/>
    </xf>
    <xf numFmtId="0" fontId="6" fillId="0" borderId="0" xfId="0" applyFont="1" applyBorder="1" applyAlignment="1">
      <alignment horizontal="left" vertical="center" indent="1"/>
    </xf>
    <xf numFmtId="0" fontId="0" fillId="0" borderId="86" xfId="0" applyFill="1" applyBorder="1" applyAlignment="1">
      <alignment vertical="center" wrapText="1"/>
    </xf>
    <xf numFmtId="0" fontId="0" fillId="0" borderId="86" xfId="0" applyFont="1" applyFill="1" applyBorder="1" applyAlignment="1">
      <alignment vertical="center"/>
    </xf>
    <xf numFmtId="0" fontId="3" fillId="0" borderId="0" xfId="0" applyFont="1" applyFill="1" applyBorder="1" applyAlignment="1" applyProtection="1">
      <alignment horizontal="left" vertical="center" indent="1"/>
      <protection hidden="1"/>
    </xf>
    <xf numFmtId="0" fontId="36" fillId="0" borderId="0" xfId="0" applyFont="1" applyFill="1" applyAlignment="1">
      <alignment vertical="center"/>
    </xf>
    <xf numFmtId="0" fontId="36" fillId="0" borderId="0" xfId="0" applyFont="1" applyFill="1" applyBorder="1" applyAlignment="1" applyProtection="1">
      <alignment horizontal="left" vertical="center" indent="1"/>
      <protection hidden="1"/>
    </xf>
    <xf numFmtId="0" fontId="3" fillId="0" borderId="56" xfId="0" applyFont="1" applyFill="1" applyBorder="1" applyAlignment="1" applyProtection="1">
      <alignment horizontal="left" vertical="center" indent="2"/>
      <protection hidden="1"/>
    </xf>
    <xf numFmtId="0" fontId="3" fillId="0" borderId="20" xfId="0" applyFont="1" applyFill="1" applyBorder="1" applyAlignment="1" applyProtection="1">
      <alignment horizontal="left" vertical="center" indent="2"/>
      <protection hidden="1"/>
    </xf>
    <xf numFmtId="0" fontId="0" fillId="3" borderId="56" xfId="0" applyFont="1" applyFill="1" applyBorder="1" applyAlignment="1">
      <alignment horizontal="left" vertical="center" indent="2"/>
    </xf>
    <xf numFmtId="0" fontId="0" fillId="3" borderId="20" xfId="0" applyFont="1" applyFill="1" applyBorder="1" applyAlignment="1">
      <alignment horizontal="left" vertical="center" indent="2"/>
    </xf>
    <xf numFmtId="0" fontId="0" fillId="3" borderId="8" xfId="0" applyFill="1" applyBorder="1" applyAlignment="1">
      <alignment horizontal="left" vertical="center" indent="2"/>
    </xf>
    <xf numFmtId="0" fontId="0" fillId="3" borderId="9" xfId="0" applyFont="1" applyFill="1" applyBorder="1" applyAlignment="1">
      <alignment horizontal="left" vertical="center" indent="2"/>
    </xf>
    <xf numFmtId="0" fontId="6" fillId="0" borderId="0" xfId="0" applyFont="1" applyFill="1" applyAlignment="1">
      <alignment horizontal="right" vertical="center"/>
    </xf>
    <xf numFmtId="0" fontId="6" fillId="0" borderId="0" xfId="0" applyFont="1" applyFill="1" applyAlignment="1">
      <alignment horizontal="left" vertical="center"/>
    </xf>
    <xf numFmtId="0" fontId="0" fillId="0" borderId="0" xfId="0" applyFont="1" applyFill="1" applyBorder="1" applyAlignment="1">
      <alignment horizontal="left" vertical="center"/>
    </xf>
    <xf numFmtId="0" fontId="0" fillId="9" borderId="0" xfId="0" applyFont="1" applyFill="1" applyBorder="1" applyAlignment="1">
      <alignment vertical="center"/>
    </xf>
    <xf numFmtId="0" fontId="0" fillId="9" borderId="0" xfId="0" applyFont="1" applyFill="1" applyAlignment="1">
      <alignment vertical="center"/>
    </xf>
    <xf numFmtId="0" fontId="29" fillId="9" borderId="0" xfId="0" applyFont="1" applyFill="1" applyBorder="1" applyAlignment="1">
      <alignment vertical="center"/>
    </xf>
    <xf numFmtId="0" fontId="39" fillId="0" borderId="81" xfId="0" applyFont="1" applyFill="1" applyBorder="1" applyAlignment="1">
      <alignment horizontal="right" vertical="center"/>
    </xf>
    <xf numFmtId="0" fontId="39" fillId="0" borderId="0" xfId="0" applyFont="1" applyFill="1" applyBorder="1" applyAlignment="1">
      <alignment vertical="center"/>
    </xf>
    <xf numFmtId="0" fontId="0" fillId="0" borderId="0" xfId="0" applyFont="1" applyFill="1" applyAlignment="1">
      <alignment horizontal="left" vertical="center"/>
    </xf>
    <xf numFmtId="0" fontId="19" fillId="13" borderId="140" xfId="0" applyFont="1" applyFill="1" applyBorder="1" applyAlignment="1">
      <alignment horizontal="center" vertical="center"/>
    </xf>
    <xf numFmtId="0" fontId="0" fillId="13" borderId="113" xfId="0" applyFont="1" applyFill="1" applyBorder="1" applyAlignment="1">
      <alignment horizontal="center" vertical="center"/>
    </xf>
    <xf numFmtId="0" fontId="0" fillId="13" borderId="122" xfId="0" applyFont="1" applyFill="1" applyBorder="1" applyAlignment="1">
      <alignment horizontal="center" vertical="center"/>
    </xf>
    <xf numFmtId="0" fontId="0" fillId="13" borderId="144" xfId="0" applyFont="1" applyFill="1" applyBorder="1" applyAlignment="1">
      <alignment horizontal="center" vertical="center"/>
    </xf>
    <xf numFmtId="0" fontId="19" fillId="13" borderId="107" xfId="0" applyFont="1" applyFill="1" applyBorder="1" applyAlignment="1">
      <alignment horizontal="center" vertical="center"/>
    </xf>
    <xf numFmtId="0" fontId="41" fillId="13" borderId="115" xfId="0" applyFont="1" applyFill="1" applyBorder="1" applyAlignment="1">
      <alignment horizontal="center" vertical="center"/>
    </xf>
    <xf numFmtId="0" fontId="41" fillId="13" borderId="145" xfId="0" applyFont="1" applyFill="1" applyBorder="1" applyAlignment="1">
      <alignment horizontal="center" vertical="center"/>
    </xf>
    <xf numFmtId="0" fontId="45" fillId="0" borderId="0" xfId="0" applyFont="1" applyFill="1" applyAlignment="1">
      <alignment horizontal="centerContinuous" vertical="center"/>
    </xf>
    <xf numFmtId="0" fontId="6" fillId="0" borderId="0" xfId="0" applyFont="1" applyFill="1" applyAlignment="1">
      <alignment horizontal="centerContinuous" vertical="center"/>
    </xf>
    <xf numFmtId="0" fontId="6" fillId="9" borderId="0" xfId="0" applyFont="1" applyFill="1" applyAlignment="1">
      <alignment vertical="center"/>
    </xf>
    <xf numFmtId="0" fontId="25" fillId="0" borderId="0" xfId="0" applyFont="1" applyFill="1" applyAlignment="1">
      <alignment vertical="center"/>
    </xf>
    <xf numFmtId="0" fontId="6" fillId="0" borderId="58" xfId="0" applyFont="1" applyFill="1" applyBorder="1" applyAlignment="1">
      <alignment horizontal="left" vertical="center" indent="1"/>
    </xf>
    <xf numFmtId="0" fontId="6" fillId="0" borderId="59" xfId="0" applyFont="1" applyFill="1" applyBorder="1" applyAlignment="1">
      <alignment horizontal="left" vertical="center" indent="1"/>
    </xf>
    <xf numFmtId="0" fontId="6" fillId="0" borderId="59" xfId="0" applyFont="1" applyFill="1" applyBorder="1" applyAlignment="1">
      <alignment vertical="center"/>
    </xf>
    <xf numFmtId="0" fontId="6" fillId="0" borderId="59" xfId="0" applyFont="1" applyFill="1" applyBorder="1" applyAlignment="1">
      <alignment horizontal="center" vertical="center"/>
    </xf>
    <xf numFmtId="0" fontId="6" fillId="0" borderId="61" xfId="0" applyFont="1" applyFill="1" applyBorder="1" applyAlignment="1">
      <alignment vertical="center"/>
    </xf>
    <xf numFmtId="2" fontId="6" fillId="9" borderId="0" xfId="0" applyNumberFormat="1" applyFont="1" applyFill="1" applyAlignment="1">
      <alignment vertical="center"/>
    </xf>
    <xf numFmtId="0" fontId="6" fillId="0" borderId="62" xfId="0" applyFont="1" applyFill="1" applyBorder="1" applyAlignment="1">
      <alignment horizontal="left" vertical="center" indent="1"/>
    </xf>
    <xf numFmtId="0" fontId="6" fillId="0" borderId="20" xfId="0" applyFont="1" applyFill="1" applyBorder="1" applyAlignment="1">
      <alignment horizontal="left" vertical="center" indent="1"/>
    </xf>
    <xf numFmtId="0" fontId="6" fillId="0" borderId="20" xfId="0" applyFont="1" applyFill="1" applyBorder="1" applyAlignment="1">
      <alignment horizontal="center" vertical="center"/>
    </xf>
    <xf numFmtId="0" fontId="6" fillId="0" borderId="57" xfId="0" applyFont="1" applyFill="1" applyBorder="1" applyAlignment="1">
      <alignment vertical="center"/>
    </xf>
    <xf numFmtId="0" fontId="6" fillId="0" borderId="67" xfId="0" applyFont="1" applyFill="1" applyBorder="1" applyAlignment="1">
      <alignment horizontal="left" vertical="center" indent="1"/>
    </xf>
    <xf numFmtId="0" fontId="6" fillId="0" borderId="68" xfId="0" applyFont="1" applyFill="1" applyBorder="1" applyAlignment="1">
      <alignment horizontal="left" vertical="center" indent="1"/>
    </xf>
    <xf numFmtId="0" fontId="6" fillId="0" borderId="68" xfId="0" applyFont="1" applyFill="1" applyBorder="1" applyAlignment="1">
      <alignment horizontal="center" vertical="center"/>
    </xf>
    <xf numFmtId="0" fontId="6" fillId="0" borderId="68" xfId="0" applyFont="1" applyFill="1" applyBorder="1" applyAlignment="1">
      <alignment vertical="center"/>
    </xf>
    <xf numFmtId="0" fontId="6" fillId="0" borderId="70" xfId="0" applyFont="1" applyFill="1" applyBorder="1" applyAlignment="1">
      <alignment vertical="center"/>
    </xf>
    <xf numFmtId="0" fontId="6" fillId="0" borderId="71" xfId="0" applyFont="1" applyFill="1" applyBorder="1" applyAlignment="1">
      <alignment vertical="center"/>
    </xf>
    <xf numFmtId="0" fontId="38" fillId="0" borderId="71" xfId="0" applyFont="1" applyFill="1" applyBorder="1" applyAlignment="1">
      <alignment vertical="center"/>
    </xf>
    <xf numFmtId="0" fontId="6" fillId="0" borderId="64" xfId="0" applyFont="1" applyFill="1" applyBorder="1" applyAlignment="1">
      <alignment horizontal="left" vertical="center" indent="1"/>
    </xf>
    <xf numFmtId="0" fontId="6" fillId="0" borderId="65" xfId="0" applyFont="1" applyFill="1" applyBorder="1" applyAlignment="1">
      <alignment horizontal="left" vertical="center" indent="1"/>
    </xf>
    <xf numFmtId="0" fontId="38" fillId="0" borderId="0" xfId="0" applyFont="1" applyFill="1" applyBorder="1" applyAlignment="1">
      <alignment vertical="center"/>
    </xf>
    <xf numFmtId="0" fontId="6" fillId="0" borderId="65" xfId="0" applyFont="1" applyFill="1" applyBorder="1" applyAlignment="1">
      <alignment vertical="center"/>
    </xf>
    <xf numFmtId="0" fontId="6" fillId="0" borderId="66" xfId="0" applyFont="1" applyFill="1" applyBorder="1" applyAlignment="1">
      <alignment vertical="center"/>
    </xf>
    <xf numFmtId="0" fontId="0" fillId="0" borderId="62" xfId="0" applyFont="1" applyFill="1" applyBorder="1" applyAlignment="1">
      <alignment horizontal="left" vertical="center" indent="1"/>
    </xf>
    <xf numFmtId="0" fontId="6" fillId="0" borderId="20" xfId="0" applyFont="1" applyFill="1" applyBorder="1" applyAlignment="1">
      <alignment horizontal="right" vertical="center"/>
    </xf>
    <xf numFmtId="0" fontId="6" fillId="0" borderId="74" xfId="0" applyFont="1" applyFill="1" applyBorder="1" applyAlignment="1">
      <alignment vertical="center"/>
    </xf>
    <xf numFmtId="0" fontId="6" fillId="0" borderId="74" xfId="0" applyFont="1" applyFill="1" applyBorder="1" applyAlignment="1">
      <alignment horizontal="right" vertical="center"/>
    </xf>
    <xf numFmtId="0" fontId="6" fillId="0" borderId="0" xfId="0" applyFont="1" applyFill="1" applyBorder="1" applyAlignment="1">
      <alignment horizontal="left" vertical="center" indent="1"/>
    </xf>
    <xf numFmtId="0" fontId="19" fillId="0" borderId="0" xfId="0" applyFont="1" applyFill="1" applyAlignment="1">
      <alignment vertical="center"/>
    </xf>
    <xf numFmtId="49" fontId="6" fillId="0" borderId="0" xfId="0" applyNumberFormat="1" applyFont="1" applyFill="1" applyAlignment="1">
      <alignment vertical="center"/>
    </xf>
    <xf numFmtId="0" fontId="0" fillId="0" borderId="0" xfId="0" applyFont="1" applyFill="1" applyAlignment="1">
      <alignment horizontal="right" vertical="center"/>
    </xf>
    <xf numFmtId="0" fontId="0" fillId="13" borderId="146" xfId="0" applyFont="1" applyFill="1" applyBorder="1" applyAlignment="1">
      <alignment horizontal="center" vertical="center"/>
    </xf>
    <xf numFmtId="0" fontId="0" fillId="13" borderId="149" xfId="0" applyFont="1" applyFill="1" applyBorder="1" applyAlignment="1">
      <alignment horizontal="center" vertical="center"/>
    </xf>
    <xf numFmtId="0" fontId="0" fillId="0" borderId="150" xfId="0" applyFont="1" applyFill="1" applyBorder="1" applyAlignment="1">
      <alignment horizontal="center" vertical="center"/>
    </xf>
    <xf numFmtId="0" fontId="0" fillId="0" borderId="131" xfId="0" applyFont="1" applyFill="1" applyBorder="1" applyAlignment="1">
      <alignment horizontal="center" vertical="center"/>
    </xf>
    <xf numFmtId="0" fontId="0" fillId="0" borderId="139" xfId="0" applyFont="1" applyFill="1" applyBorder="1" applyAlignment="1">
      <alignment horizontal="center" vertical="center"/>
    </xf>
    <xf numFmtId="0" fontId="0" fillId="13" borderId="147" xfId="0" applyFont="1" applyFill="1" applyBorder="1" applyAlignment="1">
      <alignment horizontal="center" vertical="center"/>
    </xf>
    <xf numFmtId="0" fontId="0" fillId="0" borderId="135" xfId="0" applyFont="1" applyFill="1" applyBorder="1" applyAlignment="1">
      <alignment horizontal="center" vertical="center"/>
    </xf>
    <xf numFmtId="0" fontId="0" fillId="0" borderId="104" xfId="0" applyFont="1" applyFill="1" applyBorder="1" applyAlignment="1">
      <alignment horizontal="center" vertical="center"/>
    </xf>
    <xf numFmtId="0" fontId="0" fillId="0" borderId="138" xfId="0" applyFont="1" applyFill="1" applyBorder="1" applyAlignment="1">
      <alignment horizontal="center" vertical="center"/>
    </xf>
    <xf numFmtId="0" fontId="0" fillId="13" borderId="148" xfId="0" applyFont="1" applyFill="1" applyBorder="1" applyAlignment="1">
      <alignment horizontal="center" vertical="center"/>
    </xf>
    <xf numFmtId="0" fontId="0" fillId="0" borderId="109" xfId="0" applyFont="1" applyFill="1" applyBorder="1" applyAlignment="1">
      <alignment horizontal="center" vertical="center"/>
    </xf>
    <xf numFmtId="0" fontId="0" fillId="0" borderId="128" xfId="0" applyFont="1" applyFill="1" applyBorder="1" applyAlignment="1">
      <alignment horizontal="center" vertical="center"/>
    </xf>
    <xf numFmtId="0" fontId="0" fillId="0" borderId="129" xfId="0" applyFont="1" applyFill="1" applyBorder="1" applyAlignment="1">
      <alignment horizontal="center" vertical="center"/>
    </xf>
    <xf numFmtId="0" fontId="0" fillId="9" borderId="0" xfId="0" applyFont="1" applyFill="1"/>
    <xf numFmtId="0" fontId="6" fillId="13" borderId="143" xfId="0" applyFont="1" applyFill="1" applyBorder="1" applyAlignment="1">
      <alignment horizontal="center" vertical="center"/>
    </xf>
    <xf numFmtId="0" fontId="6" fillId="13" borderId="96" xfId="0" applyFont="1" applyFill="1" applyBorder="1" applyAlignment="1">
      <alignment horizontal="center" vertical="center"/>
    </xf>
    <xf numFmtId="0" fontId="6" fillId="13" borderId="126" xfId="0" applyFont="1" applyFill="1" applyBorder="1" applyAlignment="1">
      <alignment horizontal="center" vertical="center"/>
    </xf>
    <xf numFmtId="0" fontId="6" fillId="13" borderId="127" xfId="0" applyFont="1" applyFill="1" applyBorder="1" applyAlignment="1">
      <alignment horizontal="center" vertical="center"/>
    </xf>
    <xf numFmtId="0" fontId="6" fillId="13" borderId="107" xfId="0" applyFont="1" applyFill="1" applyBorder="1" applyAlignment="1">
      <alignment horizontal="center" vertical="center"/>
    </xf>
    <xf numFmtId="0" fontId="6" fillId="0" borderId="115" xfId="0" applyFont="1" applyFill="1" applyBorder="1" applyAlignment="1">
      <alignment horizontal="center" vertical="center"/>
    </xf>
    <xf numFmtId="0" fontId="6" fillId="0" borderId="145" xfId="0" applyFont="1" applyFill="1" applyBorder="1" applyAlignment="1">
      <alignment horizontal="center" vertical="center"/>
    </xf>
    <xf numFmtId="0" fontId="6" fillId="0" borderId="146" xfId="0" applyFont="1" applyFill="1" applyBorder="1" applyAlignment="1">
      <alignment horizontal="center" vertical="center"/>
    </xf>
    <xf numFmtId="0" fontId="6" fillId="0" borderId="90" xfId="0" applyFont="1" applyFill="1" applyBorder="1" applyAlignment="1">
      <alignment horizontal="centerContinuous" vertical="center"/>
    </xf>
    <xf numFmtId="0" fontId="6" fillId="0" borderId="135" xfId="0" applyFont="1" applyFill="1" applyBorder="1" applyAlignment="1">
      <alignment horizontal="centerContinuous" vertical="center"/>
    </xf>
    <xf numFmtId="0" fontId="6" fillId="0" borderId="88" xfId="0" applyFont="1" applyFill="1" applyBorder="1" applyAlignment="1">
      <alignment horizontal="centerContinuous" vertical="center"/>
    </xf>
    <xf numFmtId="0" fontId="22" fillId="0" borderId="0" xfId="0" applyFont="1" applyFill="1" applyAlignment="1">
      <alignment vertical="center"/>
    </xf>
    <xf numFmtId="0" fontId="22" fillId="9" borderId="0" xfId="0" applyFont="1" applyFill="1" applyAlignment="1">
      <alignment vertical="center"/>
    </xf>
    <xf numFmtId="0" fontId="6" fillId="0" borderId="99" xfId="0" applyFont="1" applyFill="1" applyBorder="1" applyAlignment="1">
      <alignment horizontal="centerContinuous" vertical="center"/>
    </xf>
    <xf numFmtId="0" fontId="6" fillId="0" borderId="100" xfId="0" applyFont="1" applyFill="1" applyBorder="1" applyAlignment="1">
      <alignment horizontal="centerContinuous" vertical="center"/>
    </xf>
    <xf numFmtId="0" fontId="6" fillId="0" borderId="101" xfId="0" applyFont="1" applyFill="1" applyBorder="1" applyAlignment="1">
      <alignment horizontal="centerContinuous" vertical="center"/>
    </xf>
    <xf numFmtId="0" fontId="43" fillId="13" borderId="77" xfId="0" applyFont="1" applyFill="1" applyBorder="1" applyAlignment="1">
      <alignment horizontal="left" vertical="center" wrapText="1"/>
    </xf>
    <xf numFmtId="49" fontId="6" fillId="13" borderId="101" xfId="0" applyNumberFormat="1" applyFont="1" applyFill="1" applyBorder="1" applyAlignment="1">
      <alignment horizontal="centerContinuous" vertical="center"/>
    </xf>
    <xf numFmtId="49" fontId="6" fillId="13" borderId="100" xfId="0" applyNumberFormat="1" applyFont="1" applyFill="1" applyBorder="1" applyAlignment="1">
      <alignment horizontal="centerContinuous" vertical="center"/>
    </xf>
    <xf numFmtId="49" fontId="6" fillId="13" borderId="150" xfId="0" applyNumberFormat="1" applyFont="1" applyFill="1" applyBorder="1" applyAlignment="1">
      <alignment horizontal="centerContinuous" vertical="center"/>
    </xf>
    <xf numFmtId="49" fontId="6" fillId="13" borderId="102" xfId="0" applyNumberFormat="1" applyFont="1" applyFill="1" applyBorder="1" applyAlignment="1">
      <alignment horizontal="centerContinuous" vertical="center"/>
    </xf>
    <xf numFmtId="0" fontId="41" fillId="13" borderId="82" xfId="0" applyFont="1" applyFill="1" applyBorder="1" applyAlignment="1">
      <alignment horizontal="left"/>
    </xf>
    <xf numFmtId="49" fontId="6" fillId="13" borderId="110" xfId="0" applyNumberFormat="1" applyFont="1" applyFill="1" applyBorder="1" applyAlignment="1">
      <alignment horizontal="centerContinuous" vertical="center"/>
    </xf>
    <xf numFmtId="49" fontId="6" fillId="13" borderId="117" xfId="0" applyNumberFormat="1" applyFont="1" applyFill="1" applyBorder="1" applyAlignment="1">
      <alignment horizontal="centerContinuous" vertical="center"/>
    </xf>
    <xf numFmtId="49" fontId="6" fillId="13" borderId="109" xfId="0" applyNumberFormat="1" applyFont="1" applyFill="1" applyBorder="1" applyAlignment="1">
      <alignment horizontal="centerContinuous" vertical="center"/>
    </xf>
    <xf numFmtId="49" fontId="6" fillId="13" borderId="111" xfId="0" applyNumberFormat="1" applyFont="1" applyFill="1" applyBorder="1" applyAlignment="1">
      <alignment horizontal="centerContinuous" vertical="center"/>
    </xf>
    <xf numFmtId="0" fontId="6" fillId="13" borderId="99" xfId="0" applyFont="1" applyFill="1" applyBorder="1" applyAlignment="1">
      <alignment horizontal="centerContinuous" vertical="center"/>
    </xf>
    <xf numFmtId="0" fontId="6" fillId="0" borderId="150" xfId="0" applyFont="1" applyFill="1" applyBorder="1" applyAlignment="1">
      <alignment horizontal="centerContinuous" vertical="center"/>
    </xf>
    <xf numFmtId="0" fontId="6" fillId="0" borderId="102" xfId="0" applyFont="1" applyFill="1" applyBorder="1" applyAlignment="1">
      <alignment horizontal="centerContinuous" vertical="center"/>
    </xf>
    <xf numFmtId="0" fontId="6" fillId="13" borderId="118" xfId="0" applyFont="1" applyFill="1" applyBorder="1" applyAlignment="1">
      <alignment horizontal="centerContinuous" vertical="center"/>
    </xf>
    <xf numFmtId="0" fontId="6" fillId="0" borderId="89" xfId="0" applyFont="1" applyFill="1" applyBorder="1" applyAlignment="1">
      <alignment horizontal="centerContinuous" vertical="center"/>
    </xf>
    <xf numFmtId="0" fontId="6" fillId="13" borderId="108" xfId="0" applyFont="1" applyFill="1" applyBorder="1" applyAlignment="1">
      <alignment horizontal="centerContinuous" vertical="center"/>
    </xf>
    <xf numFmtId="0" fontId="6" fillId="0" borderId="110" xfId="0" applyFont="1" applyFill="1" applyBorder="1" applyAlignment="1">
      <alignment horizontal="centerContinuous" vertical="center"/>
    </xf>
    <xf numFmtId="0" fontId="6" fillId="0" borderId="117" xfId="0" applyFont="1" applyFill="1" applyBorder="1" applyAlignment="1">
      <alignment horizontal="centerContinuous" vertical="center"/>
    </xf>
    <xf numFmtId="0" fontId="6" fillId="0" borderId="109" xfId="0" applyFont="1" applyFill="1" applyBorder="1" applyAlignment="1">
      <alignment horizontal="centerContinuous" vertical="center"/>
    </xf>
    <xf numFmtId="0" fontId="6" fillId="0" borderId="111" xfId="0" applyFont="1" applyFill="1" applyBorder="1" applyAlignment="1">
      <alignment horizontal="centerContinuous" vertical="center"/>
    </xf>
    <xf numFmtId="0" fontId="0" fillId="13" borderId="72" xfId="0" applyFont="1" applyFill="1" applyBorder="1" applyAlignment="1">
      <alignment horizontal="center" vertical="center"/>
    </xf>
    <xf numFmtId="0" fontId="44" fillId="13" borderId="75" xfId="0" applyFont="1" applyFill="1" applyBorder="1" applyAlignment="1">
      <alignment horizontal="left" vertical="center"/>
    </xf>
    <xf numFmtId="0" fontId="6" fillId="13" borderId="102" xfId="0" applyFont="1" applyFill="1" applyBorder="1" applyAlignment="1">
      <alignment horizontal="centerContinuous" vertical="center"/>
    </xf>
    <xf numFmtId="0" fontId="6" fillId="13" borderId="89" xfId="0" applyFont="1" applyFill="1" applyBorder="1" applyAlignment="1">
      <alignment horizontal="centerContinuous" vertical="center"/>
    </xf>
    <xf numFmtId="0" fontId="6" fillId="13" borderId="111" xfId="0" applyFont="1" applyFill="1" applyBorder="1" applyAlignment="1">
      <alignment horizontal="centerContinuous" vertical="center"/>
    </xf>
    <xf numFmtId="0" fontId="0" fillId="13" borderId="82" xfId="0" applyFont="1" applyFill="1" applyBorder="1" applyAlignment="1">
      <alignment horizontal="center" vertical="center"/>
    </xf>
    <xf numFmtId="0" fontId="6" fillId="0" borderId="118" xfId="0" applyFont="1" applyFill="1" applyBorder="1" applyAlignment="1">
      <alignment horizontal="centerContinuous" vertical="center"/>
    </xf>
    <xf numFmtId="0" fontId="6" fillId="0" borderId="108" xfId="0" applyFont="1" applyFill="1" applyBorder="1" applyAlignment="1">
      <alignment horizontal="centerContinuous" vertical="center"/>
    </xf>
    <xf numFmtId="0" fontId="6" fillId="0" borderId="130" xfId="0" applyFont="1" applyFill="1" applyBorder="1" applyAlignment="1">
      <alignment horizontal="centerContinuous" vertical="center"/>
    </xf>
    <xf numFmtId="0" fontId="6" fillId="9" borderId="136" xfId="0" applyFont="1" applyFill="1" applyBorder="1" applyAlignment="1">
      <alignment horizontal="centerContinuous" vertical="center"/>
    </xf>
    <xf numFmtId="0" fontId="6" fillId="14" borderId="136" xfId="0" applyFont="1" applyFill="1" applyBorder="1" applyAlignment="1">
      <alignment horizontal="centerContinuous" vertical="center"/>
    </xf>
    <xf numFmtId="0" fontId="6" fillId="11" borderId="137" xfId="0" applyFont="1" applyFill="1" applyBorder="1" applyAlignment="1">
      <alignment horizontal="centerContinuous" vertical="center"/>
    </xf>
    <xf numFmtId="0" fontId="6" fillId="0" borderId="0" xfId="0" applyFont="1" applyFill="1" applyBorder="1" applyAlignment="1">
      <alignment horizontal="right" vertical="center"/>
    </xf>
    <xf numFmtId="177" fontId="6" fillId="0" borderId="74" xfId="0" applyNumberFormat="1" applyFont="1" applyFill="1" applyBorder="1" applyAlignment="1">
      <alignment vertical="center"/>
    </xf>
    <xf numFmtId="0" fontId="22" fillId="0" borderId="57" xfId="0" applyFont="1" applyFill="1" applyBorder="1" applyAlignment="1">
      <alignment vertical="center"/>
    </xf>
    <xf numFmtId="0" fontId="6" fillId="0" borderId="90" xfId="0" applyFont="1" applyFill="1" applyBorder="1" applyAlignment="1">
      <alignment horizontal="right" vertical="center"/>
    </xf>
    <xf numFmtId="0" fontId="6" fillId="0" borderId="133" xfId="0" applyFont="1" applyFill="1" applyBorder="1" applyAlignment="1">
      <alignment vertical="center"/>
    </xf>
    <xf numFmtId="0" fontId="6" fillId="13" borderId="101" xfId="0" applyFont="1" applyFill="1" applyBorder="1" applyAlignment="1">
      <alignment horizontal="left" vertical="center" indent="1"/>
    </xf>
    <xf numFmtId="0" fontId="6" fillId="13" borderId="100" xfId="0" applyFont="1" applyFill="1" applyBorder="1" applyAlignment="1">
      <alignment horizontal="left" vertical="center" indent="1"/>
    </xf>
    <xf numFmtId="0" fontId="6" fillId="13" borderId="90" xfId="0" applyFont="1" applyFill="1" applyBorder="1" applyAlignment="1">
      <alignment horizontal="left" vertical="center" indent="1"/>
    </xf>
    <xf numFmtId="0" fontId="6" fillId="13" borderId="88" xfId="0" applyFont="1" applyFill="1" applyBorder="1" applyAlignment="1">
      <alignment horizontal="left" vertical="center" indent="1"/>
    </xf>
    <xf numFmtId="0" fontId="6" fillId="13" borderId="110" xfId="0" applyFont="1" applyFill="1" applyBorder="1" applyAlignment="1">
      <alignment horizontal="left" vertical="center" indent="1"/>
    </xf>
    <xf numFmtId="0" fontId="6" fillId="13" borderId="117" xfId="0" applyFont="1" applyFill="1" applyBorder="1" applyAlignment="1">
      <alignment horizontal="left" vertical="center" indent="1"/>
    </xf>
    <xf numFmtId="0" fontId="6" fillId="9" borderId="143" xfId="0" applyFont="1" applyFill="1" applyBorder="1" applyAlignment="1">
      <alignment horizontal="center" vertical="center"/>
    </xf>
    <xf numFmtId="0" fontId="6" fillId="9" borderId="96" xfId="0" applyFont="1" applyFill="1" applyBorder="1" applyAlignment="1">
      <alignment horizontal="center" vertical="center"/>
    </xf>
    <xf numFmtId="0" fontId="6" fillId="9" borderId="126" xfId="0" applyFont="1" applyFill="1" applyBorder="1" applyAlignment="1">
      <alignment horizontal="center" vertical="center"/>
    </xf>
    <xf numFmtId="0" fontId="0" fillId="9" borderId="127" xfId="0" applyFont="1" applyFill="1" applyBorder="1" applyAlignment="1">
      <alignment horizontal="center" vertical="center"/>
    </xf>
    <xf numFmtId="0" fontId="6" fillId="9" borderId="149" xfId="0" applyFont="1" applyFill="1" applyBorder="1" applyAlignment="1">
      <alignment horizontal="center" vertical="center"/>
    </xf>
    <xf numFmtId="0" fontId="6" fillId="9" borderId="150" xfId="0" applyFont="1" applyFill="1" applyBorder="1" applyAlignment="1">
      <alignment horizontal="center" vertical="center"/>
    </xf>
    <xf numFmtId="0" fontId="6" fillId="9" borderId="131" xfId="0" applyFont="1" applyFill="1" applyBorder="1" applyAlignment="1">
      <alignment horizontal="center" vertical="center"/>
    </xf>
    <xf numFmtId="0" fontId="0" fillId="9" borderId="139" xfId="0" applyFont="1" applyFill="1" applyBorder="1" applyAlignment="1">
      <alignment horizontal="center" vertical="center"/>
    </xf>
    <xf numFmtId="0" fontId="6" fillId="9" borderId="147" xfId="0" applyFont="1" applyFill="1" applyBorder="1" applyAlignment="1">
      <alignment horizontal="center" vertical="center"/>
    </xf>
    <xf numFmtId="0" fontId="6" fillId="9" borderId="135" xfId="0" applyFont="1" applyFill="1" applyBorder="1" applyAlignment="1">
      <alignment horizontal="center" vertical="center"/>
    </xf>
    <xf numFmtId="0" fontId="6" fillId="9" borderId="104" xfId="0" applyFont="1" applyFill="1" applyBorder="1" applyAlignment="1">
      <alignment horizontal="center" vertical="center"/>
    </xf>
    <xf numFmtId="0" fontId="0" fillId="9" borderId="138" xfId="0" applyFont="1" applyFill="1" applyBorder="1" applyAlignment="1">
      <alignment horizontal="center" vertical="center"/>
    </xf>
    <xf numFmtId="0" fontId="6" fillId="9" borderId="148" xfId="0" applyFont="1" applyFill="1" applyBorder="1" applyAlignment="1">
      <alignment horizontal="center" vertical="center"/>
    </xf>
    <xf numFmtId="0" fontId="6" fillId="9" borderId="109" xfId="0" applyFont="1" applyFill="1" applyBorder="1" applyAlignment="1">
      <alignment horizontal="center" vertical="center"/>
    </xf>
    <xf numFmtId="0" fontId="6" fillId="9" borderId="128" xfId="0" applyFont="1" applyFill="1" applyBorder="1" applyAlignment="1">
      <alignment horizontal="center" vertical="center"/>
    </xf>
    <xf numFmtId="0" fontId="0" fillId="9" borderId="129" xfId="0" applyFont="1" applyFill="1" applyBorder="1" applyAlignment="1">
      <alignment horizontal="center" vertical="center"/>
    </xf>
    <xf numFmtId="0" fontId="0" fillId="0" borderId="0" xfId="0" applyBorder="1" applyAlignment="1">
      <alignment horizontal="center" vertical="center"/>
    </xf>
    <xf numFmtId="0" fontId="6" fillId="9" borderId="127" xfId="0" applyFont="1" applyFill="1" applyBorder="1" applyAlignment="1">
      <alignment horizontal="center" vertical="center"/>
    </xf>
    <xf numFmtId="0" fontId="6" fillId="9" borderId="107" xfId="0" applyFont="1" applyFill="1" applyBorder="1" applyAlignment="1">
      <alignment horizontal="center" vertical="center"/>
    </xf>
    <xf numFmtId="0" fontId="6" fillId="9" borderId="115" xfId="0" applyFont="1" applyFill="1" applyBorder="1" applyAlignment="1">
      <alignment horizontal="center" vertical="center"/>
    </xf>
    <xf numFmtId="0" fontId="6" fillId="9" borderId="145" xfId="0" applyFont="1" applyFill="1" applyBorder="1" applyAlignment="1">
      <alignment horizontal="center" vertical="center"/>
    </xf>
    <xf numFmtId="0" fontId="6" fillId="9" borderId="146" xfId="0" applyFont="1" applyFill="1" applyBorder="1" applyAlignment="1">
      <alignment horizontal="center" vertical="center"/>
    </xf>
    <xf numFmtId="0" fontId="6" fillId="9" borderId="139" xfId="0" applyFont="1" applyFill="1" applyBorder="1" applyAlignment="1">
      <alignment horizontal="center" vertical="center"/>
    </xf>
    <xf numFmtId="0" fontId="6" fillId="9" borderId="138" xfId="0" applyFont="1" applyFill="1" applyBorder="1" applyAlignment="1">
      <alignment horizontal="center" vertical="center"/>
    </xf>
    <xf numFmtId="0" fontId="6" fillId="9" borderId="129" xfId="0" applyFont="1" applyFill="1" applyBorder="1" applyAlignment="1">
      <alignment horizontal="center" vertical="center"/>
    </xf>
    <xf numFmtId="0" fontId="6" fillId="9" borderId="0" xfId="0" applyFont="1" applyFill="1" applyBorder="1" applyAlignment="1">
      <alignment horizontal="center" vertical="center"/>
    </xf>
    <xf numFmtId="0" fontId="0" fillId="9" borderId="0" xfId="0" applyFont="1" applyFill="1" applyBorder="1" applyAlignment="1">
      <alignment horizontal="center" vertical="center"/>
    </xf>
    <xf numFmtId="0" fontId="6" fillId="0" borderId="90" xfId="0" applyFont="1" applyFill="1" applyBorder="1" applyAlignment="1">
      <alignment horizontal="left" vertical="center" indent="1"/>
    </xf>
    <xf numFmtId="0" fontId="6" fillId="0" borderId="88" xfId="0" applyFont="1" applyFill="1" applyBorder="1" applyAlignment="1">
      <alignment horizontal="left" vertical="center" indent="1"/>
    </xf>
    <xf numFmtId="0" fontId="6" fillId="0" borderId="77" xfId="0" applyFont="1" applyFill="1" applyBorder="1" applyAlignment="1">
      <alignment vertical="center"/>
    </xf>
    <xf numFmtId="0" fontId="6" fillId="0" borderId="75" xfId="0" applyFont="1" applyFill="1" applyBorder="1" applyAlignment="1">
      <alignment vertical="center"/>
    </xf>
    <xf numFmtId="0" fontId="6" fillId="0" borderId="72" xfId="0" applyFont="1" applyFill="1" applyBorder="1" applyAlignment="1">
      <alignment vertical="center"/>
    </xf>
    <xf numFmtId="0" fontId="6" fillId="0" borderId="76" xfId="0" applyFont="1" applyFill="1" applyBorder="1" applyAlignment="1">
      <alignment vertical="center"/>
    </xf>
    <xf numFmtId="0" fontId="0" fillId="9" borderId="0" xfId="0" applyFont="1" applyFill="1" applyAlignment="1"/>
    <xf numFmtId="49" fontId="6" fillId="9" borderId="100" xfId="0" applyNumberFormat="1" applyFont="1" applyFill="1" applyBorder="1" applyAlignment="1">
      <alignment horizontal="centerContinuous" vertical="center"/>
    </xf>
    <xf numFmtId="49" fontId="6" fillId="9" borderId="150" xfId="0" applyNumberFormat="1" applyFont="1" applyFill="1" applyBorder="1" applyAlignment="1">
      <alignment horizontal="centerContinuous" vertical="center"/>
    </xf>
    <xf numFmtId="49" fontId="6" fillId="9" borderId="101" xfId="0" applyNumberFormat="1" applyFont="1" applyFill="1" applyBorder="1" applyAlignment="1">
      <alignment horizontal="centerContinuous" vertical="center"/>
    </xf>
    <xf numFmtId="49" fontId="6" fillId="9" borderId="102" xfId="0" applyNumberFormat="1" applyFont="1" applyFill="1" applyBorder="1" applyAlignment="1">
      <alignment horizontal="centerContinuous" vertical="center"/>
    </xf>
    <xf numFmtId="49" fontId="6" fillId="9" borderId="117" xfId="0" applyNumberFormat="1" applyFont="1" applyFill="1" applyBorder="1" applyAlignment="1">
      <alignment horizontal="centerContinuous" vertical="center"/>
    </xf>
    <xf numFmtId="49" fontId="6" fillId="9" borderId="109" xfId="0" applyNumberFormat="1" applyFont="1" applyFill="1" applyBorder="1" applyAlignment="1">
      <alignment horizontal="centerContinuous" vertical="center"/>
    </xf>
    <xf numFmtId="49" fontId="6" fillId="9" borderId="110" xfId="0" applyNumberFormat="1" applyFont="1" applyFill="1" applyBorder="1" applyAlignment="1">
      <alignment horizontal="centerContinuous" vertical="center"/>
    </xf>
    <xf numFmtId="49" fontId="6" fillId="9" borderId="111" xfId="0" applyNumberFormat="1" applyFont="1" applyFill="1" applyBorder="1" applyAlignment="1">
      <alignment horizontal="centerContinuous" vertical="center"/>
    </xf>
    <xf numFmtId="0" fontId="6" fillId="9" borderId="152" xfId="0" applyNumberFormat="1" applyFont="1" applyFill="1" applyBorder="1" applyAlignment="1">
      <alignment horizontal="centerContinuous" vertical="center"/>
    </xf>
    <xf numFmtId="49" fontId="6" fillId="9" borderId="126" xfId="0" applyNumberFormat="1" applyFont="1" applyFill="1" applyBorder="1" applyAlignment="1">
      <alignment horizontal="centerContinuous" vertical="center"/>
    </xf>
    <xf numFmtId="178" fontId="6" fillId="9" borderId="126" xfId="0" applyNumberFormat="1" applyFont="1" applyFill="1" applyBorder="1" applyAlignment="1">
      <alignment horizontal="centerContinuous" vertical="center"/>
    </xf>
    <xf numFmtId="0" fontId="6" fillId="9" borderId="126" xfId="0" applyNumberFormat="1" applyFont="1" applyFill="1" applyBorder="1" applyAlignment="1">
      <alignment horizontal="centerContinuous" vertical="center"/>
    </xf>
    <xf numFmtId="49" fontId="6" fillId="9" borderId="127" xfId="0" applyNumberFormat="1" applyFont="1" applyFill="1" applyBorder="1" applyAlignment="1">
      <alignment horizontal="centerContinuous" vertical="center"/>
    </xf>
    <xf numFmtId="0" fontId="25" fillId="10" borderId="95" xfId="0" applyFont="1" applyFill="1" applyBorder="1" applyAlignment="1">
      <alignment horizontal="left" vertical="center"/>
    </xf>
    <xf numFmtId="0" fontId="25" fillId="10" borderId="98" xfId="0" applyFont="1" applyFill="1" applyBorder="1" applyAlignment="1">
      <alignment vertical="center"/>
    </xf>
    <xf numFmtId="0" fontId="25" fillId="10" borderId="97" xfId="0" applyFont="1" applyFill="1" applyBorder="1" applyAlignment="1">
      <alignment vertical="center"/>
    </xf>
    <xf numFmtId="0" fontId="23" fillId="7" borderId="85" xfId="0" applyFont="1" applyFill="1" applyBorder="1" applyAlignment="1" applyProtection="1">
      <alignment horizontal="center" vertical="center"/>
      <protection locked="0"/>
    </xf>
    <xf numFmtId="0" fontId="6" fillId="0" borderId="70" xfId="0" applyFont="1" applyFill="1" applyBorder="1" applyAlignment="1">
      <alignment horizontal="right" vertical="center"/>
    </xf>
    <xf numFmtId="0" fontId="6" fillId="0" borderId="60" xfId="0" applyNumberFormat="1" applyFont="1" applyFill="1" applyBorder="1" applyAlignment="1">
      <alignment horizontal="left" vertical="center" indent="1"/>
    </xf>
    <xf numFmtId="0" fontId="6" fillId="0" borderId="63" xfId="0" applyNumberFormat="1" applyFont="1" applyFill="1" applyBorder="1" applyAlignment="1">
      <alignment horizontal="left" vertical="center" indent="1"/>
    </xf>
    <xf numFmtId="0" fontId="6" fillId="0" borderId="69" xfId="0" applyNumberFormat="1" applyFont="1" applyFill="1" applyBorder="1" applyAlignment="1">
      <alignment horizontal="left" vertical="center" indent="1"/>
    </xf>
    <xf numFmtId="0" fontId="6" fillId="0" borderId="60" xfId="0" applyNumberFormat="1" applyFont="1" applyFill="1" applyBorder="1" applyAlignment="1">
      <alignment horizontal="center" vertical="center"/>
    </xf>
    <xf numFmtId="0" fontId="6" fillId="0" borderId="63" xfId="0" applyNumberFormat="1" applyFont="1" applyFill="1" applyBorder="1" applyAlignment="1">
      <alignment horizontal="center" vertical="center"/>
    </xf>
    <xf numFmtId="0" fontId="6" fillId="0" borderId="69" xfId="0" applyNumberFormat="1" applyFont="1" applyFill="1" applyBorder="1" applyAlignment="1">
      <alignment horizontal="center" vertical="center"/>
    </xf>
    <xf numFmtId="49" fontId="6" fillId="0" borderId="63" xfId="0" applyNumberFormat="1" applyFont="1" applyFill="1" applyBorder="1" applyAlignment="1">
      <alignment horizontal="center" vertical="center"/>
    </xf>
    <xf numFmtId="0" fontId="9" fillId="0" borderId="0" xfId="0" applyFont="1" applyFill="1" applyBorder="1" applyAlignment="1">
      <alignment vertical="center"/>
    </xf>
    <xf numFmtId="0" fontId="0" fillId="0" borderId="0" xfId="0" applyFont="1" applyFill="1" applyBorder="1" applyAlignment="1">
      <alignment horizontal="left" vertical="center" indent="1"/>
    </xf>
    <xf numFmtId="0" fontId="22" fillId="0" borderId="0" xfId="0" applyFont="1" applyFill="1" applyBorder="1" applyAlignment="1">
      <alignment vertical="center"/>
    </xf>
    <xf numFmtId="0" fontId="38" fillId="0" borderId="0" xfId="0" applyFont="1" applyFill="1" applyBorder="1" applyAlignment="1">
      <alignment horizontal="left" vertical="center"/>
    </xf>
    <xf numFmtId="177" fontId="6" fillId="0" borderId="0" xfId="0" applyNumberFormat="1" applyFont="1" applyFill="1" applyBorder="1" applyAlignment="1">
      <alignment horizontal="right" vertical="center"/>
    </xf>
    <xf numFmtId="177" fontId="6" fillId="0" borderId="0" xfId="0" applyNumberFormat="1" applyFont="1" applyFill="1" applyBorder="1" applyAlignment="1">
      <alignment vertical="center"/>
    </xf>
    <xf numFmtId="49" fontId="6" fillId="0" borderId="0" xfId="0" applyNumberFormat="1" applyFont="1" applyFill="1" applyBorder="1" applyAlignment="1">
      <alignment horizontal="left" vertical="center" indent="1"/>
    </xf>
    <xf numFmtId="2" fontId="6" fillId="0" borderId="0" xfId="0" applyNumberFormat="1" applyFont="1" applyFill="1" applyBorder="1" applyAlignment="1">
      <alignment horizontal="right" vertical="center"/>
    </xf>
    <xf numFmtId="0" fontId="25" fillId="0" borderId="0" xfId="0" applyFont="1" applyFill="1" applyAlignment="1">
      <alignment horizontal="left" vertical="center" indent="1"/>
    </xf>
    <xf numFmtId="49" fontId="31" fillId="10" borderId="63" xfId="0" applyNumberFormat="1" applyFont="1" applyFill="1" applyBorder="1" applyAlignment="1">
      <alignment horizontal="center" vertical="center"/>
    </xf>
    <xf numFmtId="0" fontId="6" fillId="0" borderId="96" xfId="0" applyFont="1" applyFill="1" applyBorder="1" applyAlignment="1">
      <alignment horizontal="center" vertical="center"/>
    </xf>
    <xf numFmtId="0" fontId="6" fillId="0" borderId="150" xfId="0" applyFont="1" applyFill="1" applyBorder="1" applyAlignment="1">
      <alignment horizontal="center" vertical="center"/>
    </xf>
    <xf numFmtId="0" fontId="0" fillId="0" borderId="0" xfId="0" applyBorder="1" applyAlignment="1">
      <alignment vertical="center"/>
    </xf>
    <xf numFmtId="0" fontId="23" fillId="7" borderId="84" xfId="0" applyFont="1" applyFill="1" applyBorder="1" applyAlignment="1" applyProtection="1">
      <alignment horizontal="left" vertical="center" indent="1"/>
      <protection locked="0"/>
    </xf>
    <xf numFmtId="0" fontId="38" fillId="0" borderId="0" xfId="0" applyFont="1" applyFill="1" applyAlignment="1">
      <alignment vertical="center"/>
    </xf>
    <xf numFmtId="0" fontId="6" fillId="0" borderId="82" xfId="0" applyFont="1" applyFill="1" applyBorder="1" applyAlignment="1">
      <alignment horizontal="right" vertical="center"/>
    </xf>
    <xf numFmtId="0" fontId="6" fillId="0" borderId="125" xfId="0" applyFont="1" applyFill="1" applyBorder="1" applyAlignment="1">
      <alignment vertical="center"/>
    </xf>
    <xf numFmtId="49" fontId="6" fillId="0" borderId="123" xfId="0" applyNumberFormat="1" applyFont="1" applyFill="1" applyBorder="1" applyAlignment="1">
      <alignment horizontal="center" vertical="center"/>
    </xf>
    <xf numFmtId="0" fontId="13" fillId="0" borderId="74" xfId="0" applyFont="1" applyFill="1" applyBorder="1" applyAlignment="1">
      <alignment vertical="center"/>
    </xf>
    <xf numFmtId="0" fontId="13" fillId="0" borderId="75" xfId="0" applyFont="1" applyFill="1" applyBorder="1" applyAlignment="1">
      <alignment vertical="center"/>
    </xf>
    <xf numFmtId="0" fontId="6" fillId="0" borderId="100" xfId="0" applyFont="1" applyFill="1" applyBorder="1" applyAlignment="1">
      <alignment horizontal="right" vertical="center"/>
    </xf>
    <xf numFmtId="0" fontId="6" fillId="0" borderId="98" xfId="0" applyFont="1" applyFill="1" applyBorder="1" applyAlignment="1">
      <alignment horizontal="right" vertical="center"/>
    </xf>
    <xf numFmtId="0" fontId="6" fillId="0" borderId="104" xfId="0" applyFont="1" applyFill="1" applyBorder="1" applyAlignment="1">
      <alignment horizontal="centerContinuous" vertical="center"/>
    </xf>
    <xf numFmtId="0" fontId="6" fillId="9" borderId="104" xfId="0" applyFont="1" applyFill="1" applyBorder="1" applyAlignment="1">
      <alignment horizontal="centerContinuous" vertical="center"/>
    </xf>
    <xf numFmtId="0" fontId="43" fillId="0" borderId="132" xfId="0" applyFont="1" applyFill="1" applyBorder="1" applyAlignment="1">
      <alignment horizontal="left" vertical="center" wrapText="1"/>
    </xf>
    <xf numFmtId="0" fontId="0" fillId="0" borderId="134" xfId="0" applyFont="1" applyFill="1" applyBorder="1" applyAlignment="1">
      <alignment horizontal="center" vertical="center"/>
    </xf>
    <xf numFmtId="49" fontId="6" fillId="0" borderId="104" xfId="0" applyNumberFormat="1" applyFont="1" applyFill="1" applyBorder="1" applyAlignment="1">
      <alignment horizontal="centerContinuous" vertical="center"/>
    </xf>
    <xf numFmtId="0" fontId="41" fillId="0" borderId="92" xfId="0" applyFont="1" applyFill="1" applyBorder="1" applyAlignment="1">
      <alignment horizontal="left"/>
    </xf>
    <xf numFmtId="0" fontId="44" fillId="0" borderId="93" xfId="0" applyFont="1" applyFill="1" applyBorder="1" applyAlignment="1">
      <alignment horizontal="left" vertical="center"/>
    </xf>
    <xf numFmtId="0" fontId="6" fillId="0" borderId="125" xfId="0" applyFont="1" applyFill="1" applyBorder="1" applyAlignment="1">
      <alignment horizontal="centerContinuous" vertical="center"/>
    </xf>
    <xf numFmtId="0" fontId="6" fillId="14" borderId="104" xfId="0" applyFont="1" applyFill="1" applyBorder="1" applyAlignment="1">
      <alignment horizontal="centerContinuous" vertical="center"/>
    </xf>
    <xf numFmtId="0" fontId="6" fillId="11" borderId="104" xfId="0" applyFont="1" applyFill="1" applyBorder="1" applyAlignment="1">
      <alignment horizontal="centerContinuous" vertical="center"/>
    </xf>
    <xf numFmtId="0" fontId="0" fillId="0" borderId="92" xfId="0" applyFont="1" applyFill="1" applyBorder="1" applyAlignment="1">
      <alignment horizontal="center" vertical="center"/>
    </xf>
    <xf numFmtId="0" fontId="6" fillId="0" borderId="125" xfId="0" applyFont="1" applyFill="1" applyBorder="1" applyAlignment="1">
      <alignment horizontal="center" vertical="center"/>
    </xf>
    <xf numFmtId="0" fontId="6" fillId="0" borderId="135" xfId="0" applyFont="1" applyFill="1" applyBorder="1" applyAlignment="1">
      <alignment horizontal="left" vertical="center" indent="1"/>
    </xf>
    <xf numFmtId="0" fontId="6" fillId="0" borderId="99" xfId="0" applyFont="1" applyFill="1" applyBorder="1" applyAlignment="1">
      <alignment horizontal="left" vertical="center" indent="1"/>
    </xf>
    <xf numFmtId="0" fontId="6" fillId="0" borderId="101" xfId="0" applyFont="1" applyFill="1" applyBorder="1" applyAlignment="1">
      <alignment horizontal="right" vertical="center"/>
    </xf>
    <xf numFmtId="2" fontId="6" fillId="0" borderId="102" xfId="0" applyNumberFormat="1" applyFont="1" applyFill="1" applyBorder="1" applyAlignment="1">
      <alignment horizontal="left" vertical="center"/>
    </xf>
    <xf numFmtId="0" fontId="6" fillId="0" borderId="151" xfId="0" applyFont="1" applyFill="1" applyBorder="1" applyAlignment="1">
      <alignment horizontal="left" vertical="center" indent="1"/>
    </xf>
    <xf numFmtId="0" fontId="6" fillId="0" borderId="89" xfId="0" applyFont="1" applyFill="1" applyBorder="1" applyAlignment="1">
      <alignment horizontal="left" vertical="center"/>
    </xf>
    <xf numFmtId="0" fontId="6" fillId="0" borderId="81" xfId="0" applyFont="1" applyFill="1" applyBorder="1" applyAlignment="1">
      <alignment horizontal="left" vertical="center" indent="1"/>
    </xf>
    <xf numFmtId="0" fontId="6" fillId="0" borderId="82" xfId="0" applyFont="1" applyFill="1" applyBorder="1" applyAlignment="1">
      <alignment horizontal="left" vertical="center" indent="1"/>
    </xf>
    <xf numFmtId="0" fontId="6" fillId="0" borderId="145" xfId="0" applyFont="1" applyFill="1" applyBorder="1" applyAlignment="1">
      <alignment horizontal="left" vertical="center"/>
    </xf>
    <xf numFmtId="0" fontId="6" fillId="0" borderId="110" xfId="0" applyFont="1" applyFill="1" applyBorder="1" applyAlignment="1">
      <alignment horizontal="right" vertical="center"/>
    </xf>
    <xf numFmtId="0" fontId="6" fillId="0" borderId="111" xfId="0" applyFont="1" applyFill="1" applyBorder="1" applyAlignment="1">
      <alignment horizontal="left" vertical="center"/>
    </xf>
    <xf numFmtId="0" fontId="6" fillId="0" borderId="94" xfId="0" applyFont="1" applyFill="1" applyBorder="1" applyAlignment="1">
      <alignment horizontal="left" vertical="center" indent="1"/>
    </xf>
    <xf numFmtId="0" fontId="6" fillId="0" borderId="98" xfId="0" applyFont="1" applyFill="1" applyBorder="1" applyAlignment="1">
      <alignment horizontal="left" vertical="center" indent="1"/>
    </xf>
    <xf numFmtId="0" fontId="6" fillId="0" borderId="95" xfId="0" applyFont="1" applyFill="1" applyBorder="1" applyAlignment="1">
      <alignment horizontal="right" vertical="center"/>
    </xf>
    <xf numFmtId="1" fontId="6" fillId="0" borderId="97" xfId="0" applyNumberFormat="1" applyFont="1" applyFill="1" applyBorder="1" applyAlignment="1">
      <alignment horizontal="left" vertical="center"/>
    </xf>
    <xf numFmtId="180" fontId="6" fillId="0" borderId="90" xfId="0" applyNumberFormat="1" applyFont="1" applyFill="1" applyBorder="1" applyAlignment="1">
      <alignment horizontal="centerContinuous" vertical="center"/>
    </xf>
    <xf numFmtId="0" fontId="6" fillId="0" borderId="87" xfId="0" applyFont="1" applyFill="1" applyBorder="1" applyAlignment="1">
      <alignment vertical="center"/>
    </xf>
    <xf numFmtId="0" fontId="6" fillId="0" borderId="86" xfId="0" applyFont="1" applyFill="1" applyBorder="1" applyAlignment="1">
      <alignment vertical="center"/>
    </xf>
    <xf numFmtId="0" fontId="6" fillId="0" borderId="92" xfId="0" applyFont="1" applyFill="1" applyBorder="1" applyAlignment="1">
      <alignment vertical="center"/>
    </xf>
    <xf numFmtId="0" fontId="6" fillId="0" borderId="92" xfId="0" applyFont="1" applyFill="1" applyBorder="1" applyAlignment="1">
      <alignment horizontal="left" vertical="center" indent="1"/>
    </xf>
    <xf numFmtId="0" fontId="6" fillId="0" borderId="78" xfId="0" applyFont="1" applyFill="1" applyBorder="1" applyAlignment="1">
      <alignment horizontal="left" vertical="center" indent="1"/>
    </xf>
    <xf numFmtId="0" fontId="6" fillId="0" borderId="93" xfId="0" applyFont="1" applyFill="1" applyBorder="1" applyAlignment="1">
      <alignment horizontal="left" vertical="center" indent="1"/>
    </xf>
    <xf numFmtId="0" fontId="6" fillId="0" borderId="92" xfId="0" applyFont="1" applyFill="1" applyBorder="1" applyAlignment="1">
      <alignment horizontal="centerContinuous" vertical="center"/>
    </xf>
    <xf numFmtId="0" fontId="6" fillId="0" borderId="93" xfId="0" applyFont="1" applyFill="1" applyBorder="1" applyAlignment="1">
      <alignment horizontal="centerContinuous" vertical="center"/>
    </xf>
    <xf numFmtId="0" fontId="6" fillId="0" borderId="78" xfId="0" applyFont="1" applyFill="1" applyBorder="1" applyAlignment="1">
      <alignment vertical="center"/>
    </xf>
    <xf numFmtId="0" fontId="6" fillId="0" borderId="79" xfId="0" applyFont="1" applyFill="1" applyBorder="1" applyAlignment="1">
      <alignment vertical="center"/>
    </xf>
    <xf numFmtId="180" fontId="13" fillId="0" borderId="78" xfId="0" applyNumberFormat="1" applyFont="1" applyFill="1" applyBorder="1" applyAlignment="1">
      <alignment horizontal="center" vertical="center"/>
    </xf>
    <xf numFmtId="180" fontId="9" fillId="0" borderId="78" xfId="0" applyNumberFormat="1" applyFont="1" applyBorder="1" applyAlignment="1">
      <alignment horizontal="center" vertical="center"/>
    </xf>
    <xf numFmtId="181" fontId="9" fillId="0" borderId="78" xfId="0" applyNumberFormat="1" applyFont="1" applyBorder="1" applyAlignment="1">
      <alignment horizontal="center" vertical="center"/>
    </xf>
    <xf numFmtId="181" fontId="9" fillId="0" borderId="79" xfId="0" applyNumberFormat="1" applyFont="1" applyBorder="1" applyAlignment="1">
      <alignment horizontal="center" vertical="center"/>
    </xf>
    <xf numFmtId="180" fontId="13" fillId="0" borderId="0" xfId="0" applyNumberFormat="1" applyFont="1" applyFill="1" applyBorder="1" applyAlignment="1">
      <alignment horizontal="center" vertical="center"/>
    </xf>
    <xf numFmtId="180" fontId="9" fillId="0" borderId="0" xfId="0" applyNumberFormat="1" applyFont="1" applyBorder="1" applyAlignment="1">
      <alignment horizontal="center" vertical="center"/>
    </xf>
    <xf numFmtId="181" fontId="9" fillId="0" borderId="0" xfId="0" applyNumberFormat="1" applyFont="1" applyBorder="1" applyAlignment="1">
      <alignment horizontal="center" vertical="center"/>
    </xf>
    <xf numFmtId="181" fontId="9" fillId="0" borderId="76" xfId="0" applyNumberFormat="1" applyFont="1" applyBorder="1" applyAlignment="1">
      <alignment horizontal="center" vertical="center"/>
    </xf>
    <xf numFmtId="180" fontId="13" fillId="0" borderId="86" xfId="0" applyNumberFormat="1" applyFont="1" applyFill="1" applyBorder="1" applyAlignment="1">
      <alignment horizontal="center" vertical="center"/>
    </xf>
    <xf numFmtId="180" fontId="13" fillId="0" borderId="92" xfId="0" applyNumberFormat="1" applyFont="1" applyFill="1" applyBorder="1" applyAlignment="1">
      <alignment horizontal="center" vertical="center"/>
    </xf>
    <xf numFmtId="181" fontId="13" fillId="0" borderId="86" xfId="0" applyNumberFormat="1" applyFont="1" applyFill="1" applyBorder="1" applyAlignment="1">
      <alignment horizontal="center" vertical="center"/>
    </xf>
    <xf numFmtId="181" fontId="13" fillId="0" borderId="92" xfId="0" applyNumberFormat="1" applyFont="1" applyFill="1" applyBorder="1" applyAlignment="1">
      <alignment horizontal="center" vertical="center"/>
    </xf>
    <xf numFmtId="2" fontId="13" fillId="0" borderId="79" xfId="0" applyNumberFormat="1" applyFont="1" applyFill="1" applyBorder="1" applyAlignment="1">
      <alignment horizontal="centerContinuous" vertical="center"/>
    </xf>
    <xf numFmtId="0" fontId="0" fillId="0" borderId="92" xfId="0" applyBorder="1" applyAlignment="1">
      <alignment vertical="center"/>
    </xf>
    <xf numFmtId="0" fontId="6" fillId="0" borderId="78" xfId="0" applyFont="1" applyFill="1" applyBorder="1" applyAlignment="1">
      <alignment horizontal="right" vertical="center"/>
    </xf>
    <xf numFmtId="0" fontId="6" fillId="0" borderId="161" xfId="0" applyFont="1" applyFill="1" applyBorder="1" applyAlignment="1">
      <alignment horizontal="right" vertical="center"/>
    </xf>
    <xf numFmtId="2" fontId="13" fillId="0" borderId="162" xfId="0" applyNumberFormat="1" applyFont="1" applyFill="1" applyBorder="1" applyAlignment="1">
      <alignment horizontal="centerContinuous" vertical="center"/>
    </xf>
    <xf numFmtId="0" fontId="25" fillId="10" borderId="95" xfId="0" applyFont="1" applyFill="1" applyBorder="1" applyAlignment="1">
      <alignment vertical="center"/>
    </xf>
    <xf numFmtId="49" fontId="6" fillId="0" borderId="131" xfId="0" applyNumberFormat="1" applyFont="1" applyFill="1" applyBorder="1" applyAlignment="1">
      <alignment horizontal="centerContinuous" vertical="center"/>
    </xf>
    <xf numFmtId="2" fontId="6" fillId="0" borderId="131" xfId="0" applyNumberFormat="1" applyFont="1" applyFill="1" applyBorder="1" applyAlignment="1">
      <alignment horizontal="centerContinuous" vertical="center"/>
    </xf>
    <xf numFmtId="0" fontId="6" fillId="0" borderId="131" xfId="0" applyNumberFormat="1" applyFont="1" applyFill="1" applyBorder="1" applyAlignment="1">
      <alignment horizontal="centerContinuous" vertical="center"/>
    </xf>
    <xf numFmtId="49" fontId="6" fillId="0" borderId="139" xfId="0" applyNumberFormat="1" applyFont="1" applyFill="1" applyBorder="1" applyAlignment="1">
      <alignment horizontal="centerContinuous" vertical="center"/>
    </xf>
    <xf numFmtId="0" fontId="6" fillId="10" borderId="152" xfId="0" applyFont="1" applyFill="1" applyBorder="1" applyAlignment="1">
      <alignment horizontal="centerContinuous" vertical="center"/>
    </xf>
    <xf numFmtId="0" fontId="6" fillId="10" borderId="126" xfId="0" applyFont="1" applyFill="1" applyBorder="1" applyAlignment="1">
      <alignment horizontal="centerContinuous" vertical="center"/>
    </xf>
    <xf numFmtId="2" fontId="6" fillId="10" borderId="98" xfId="0" applyNumberFormat="1" applyFont="1" applyFill="1" applyBorder="1" applyAlignment="1">
      <alignment horizontal="centerContinuous" vertical="center"/>
    </xf>
    <xf numFmtId="0" fontId="6" fillId="10" borderId="98" xfId="0" applyFont="1" applyFill="1" applyBorder="1" applyAlignment="1">
      <alignment horizontal="centerContinuous" vertical="center"/>
    </xf>
    <xf numFmtId="0" fontId="6" fillId="10" borderId="97" xfId="0" applyFont="1" applyFill="1" applyBorder="1" applyAlignment="1">
      <alignment horizontal="centerContinuous" vertical="center"/>
    </xf>
    <xf numFmtId="2" fontId="6" fillId="10" borderId="110" xfId="0" applyNumberFormat="1" applyFont="1" applyFill="1" applyBorder="1" applyAlignment="1">
      <alignment horizontal="centerContinuous" vertical="center"/>
    </xf>
    <xf numFmtId="49" fontId="6" fillId="10" borderId="74" xfId="0" applyNumberFormat="1" applyFont="1" applyFill="1" applyBorder="1" applyAlignment="1">
      <alignment horizontal="centerContinuous" vertical="center"/>
    </xf>
    <xf numFmtId="1" fontId="6" fillId="10" borderId="74" xfId="0" applyNumberFormat="1" applyFont="1" applyFill="1" applyBorder="1" applyAlignment="1">
      <alignment horizontal="centerContinuous" vertical="center"/>
    </xf>
    <xf numFmtId="0" fontId="6" fillId="10" borderId="74" xfId="0" applyNumberFormat="1" applyFont="1" applyFill="1" applyBorder="1" applyAlignment="1">
      <alignment horizontal="centerContinuous" vertical="center"/>
    </xf>
    <xf numFmtId="49" fontId="6" fillId="10" borderId="75" xfId="0" applyNumberFormat="1" applyFont="1" applyFill="1" applyBorder="1" applyAlignment="1">
      <alignment horizontal="centerContinuous" vertical="center"/>
    </xf>
    <xf numFmtId="0" fontId="6" fillId="10" borderId="119" xfId="0" applyFont="1" applyFill="1" applyBorder="1" applyAlignment="1">
      <alignment horizontal="centerContinuous" vertical="center"/>
    </xf>
    <xf numFmtId="0" fontId="6" fillId="10" borderId="144" xfId="0" applyFont="1" applyFill="1" applyBorder="1" applyAlignment="1">
      <alignment horizontal="centerContinuous" vertical="center"/>
    </xf>
    <xf numFmtId="177" fontId="6" fillId="10" borderId="81" xfId="0" applyNumberFormat="1" applyFont="1" applyFill="1" applyBorder="1" applyAlignment="1">
      <alignment horizontal="centerContinuous" vertical="center"/>
    </xf>
    <xf numFmtId="0" fontId="6" fillId="10" borderId="76" xfId="0" applyFont="1" applyFill="1" applyBorder="1" applyAlignment="1">
      <alignment horizontal="centerContinuous" vertical="center"/>
    </xf>
    <xf numFmtId="180" fontId="6" fillId="10" borderId="118" xfId="0" applyNumberFormat="1" applyFont="1" applyFill="1" applyBorder="1" applyAlignment="1">
      <alignment horizontal="centerContinuous" vertical="center"/>
    </xf>
    <xf numFmtId="180" fontId="6" fillId="10" borderId="89" xfId="0" applyNumberFormat="1" applyFont="1" applyFill="1" applyBorder="1" applyAlignment="1">
      <alignment horizontal="centerContinuous" vertical="center"/>
    </xf>
    <xf numFmtId="0" fontId="6" fillId="10" borderId="101" xfId="0" applyFont="1" applyFill="1" applyBorder="1" applyAlignment="1">
      <alignment horizontal="left" vertical="center" indent="1"/>
    </xf>
    <xf numFmtId="0" fontId="6" fillId="10" borderId="100" xfId="0" applyFont="1" applyFill="1" applyBorder="1" applyAlignment="1">
      <alignment horizontal="left" vertical="center" indent="1"/>
    </xf>
    <xf numFmtId="0" fontId="6" fillId="10" borderId="150" xfId="0" applyFont="1" applyFill="1" applyBorder="1" applyAlignment="1">
      <alignment horizontal="left" vertical="center" indent="1"/>
    </xf>
    <xf numFmtId="180" fontId="6" fillId="10" borderId="101" xfId="0" applyNumberFormat="1" applyFont="1" applyFill="1" applyBorder="1" applyAlignment="1">
      <alignment horizontal="centerContinuous" vertical="center"/>
    </xf>
    <xf numFmtId="0" fontId="6" fillId="10" borderId="102" xfId="0" applyFont="1" applyFill="1" applyBorder="1" applyAlignment="1">
      <alignment horizontal="centerContinuous" vertical="center"/>
    </xf>
    <xf numFmtId="0" fontId="6" fillId="10" borderId="110" xfId="0" applyFont="1" applyFill="1" applyBorder="1" applyAlignment="1">
      <alignment horizontal="left" vertical="center" indent="1"/>
    </xf>
    <xf numFmtId="0" fontId="6" fillId="10" borderId="117" xfId="0" applyFont="1" applyFill="1" applyBorder="1" applyAlignment="1">
      <alignment horizontal="left" vertical="center" indent="1"/>
    </xf>
    <xf numFmtId="0" fontId="6" fillId="10" borderId="109" xfId="0" applyFont="1" applyFill="1" applyBorder="1" applyAlignment="1">
      <alignment horizontal="left" vertical="center" indent="1"/>
    </xf>
    <xf numFmtId="0" fontId="6" fillId="10" borderId="110" xfId="0" applyFont="1" applyFill="1" applyBorder="1" applyAlignment="1">
      <alignment horizontal="centerContinuous" vertical="center"/>
    </xf>
    <xf numFmtId="0" fontId="6" fillId="10" borderId="111" xfId="0" applyFont="1" applyFill="1" applyBorder="1" applyAlignment="1">
      <alignment horizontal="centerContinuous" vertical="center"/>
    </xf>
    <xf numFmtId="0" fontId="6" fillId="10" borderId="151" xfId="0" applyFont="1" applyFill="1" applyBorder="1" applyAlignment="1">
      <alignment horizontal="right" vertical="center"/>
    </xf>
    <xf numFmtId="0" fontId="6" fillId="10" borderId="133" xfId="0" applyFont="1" applyFill="1" applyBorder="1" applyAlignment="1">
      <alignment horizontal="right" vertical="center"/>
    </xf>
    <xf numFmtId="0" fontId="6" fillId="10" borderId="133" xfId="0" applyFont="1" applyFill="1" applyBorder="1" applyAlignment="1">
      <alignment horizontal="center" vertical="center"/>
    </xf>
    <xf numFmtId="0" fontId="37" fillId="10" borderId="133" xfId="0" applyFont="1" applyFill="1" applyBorder="1" applyAlignment="1">
      <alignment vertical="center"/>
    </xf>
    <xf numFmtId="0" fontId="6" fillId="10" borderId="133" xfId="0" applyFont="1" applyFill="1" applyBorder="1" applyAlignment="1">
      <alignment vertical="center"/>
    </xf>
    <xf numFmtId="0" fontId="6" fillId="10" borderId="142" xfId="0" applyFont="1" applyFill="1" applyBorder="1" applyAlignment="1">
      <alignment vertical="center"/>
    </xf>
    <xf numFmtId="0" fontId="6" fillId="10" borderId="81" xfId="0" applyFont="1" applyFill="1" applyBorder="1" applyAlignment="1">
      <alignment horizontal="right" vertical="center"/>
    </xf>
    <xf numFmtId="0" fontId="6" fillId="10" borderId="0" xfId="0" applyFont="1" applyFill="1" applyBorder="1" applyAlignment="1">
      <alignment horizontal="right" vertical="center"/>
    </xf>
    <xf numFmtId="0" fontId="6" fillId="10" borderId="0" xfId="0" applyFont="1" applyFill="1" applyBorder="1" applyAlignment="1">
      <alignment horizontal="center" vertical="center"/>
    </xf>
    <xf numFmtId="0" fontId="6" fillId="10" borderId="0" xfId="0" applyFont="1" applyFill="1" applyBorder="1" applyAlignment="1">
      <alignment horizontal="left" vertical="center"/>
    </xf>
    <xf numFmtId="0" fontId="18" fillId="10" borderId="76" xfId="0" applyFont="1" applyFill="1" applyBorder="1" applyAlignment="1">
      <alignment horizontal="left" vertical="center"/>
    </xf>
    <xf numFmtId="0" fontId="6" fillId="10" borderId="82" xfId="0" applyFont="1" applyFill="1" applyBorder="1" applyAlignment="1">
      <alignment horizontal="right" vertical="center"/>
    </xf>
    <xf numFmtId="0" fontId="6" fillId="10" borderId="74" xfId="0" applyFont="1" applyFill="1" applyBorder="1" applyAlignment="1">
      <alignment vertical="center"/>
    </xf>
    <xf numFmtId="0" fontId="6" fillId="10" borderId="75" xfId="0" applyFont="1" applyFill="1" applyBorder="1" applyAlignment="1">
      <alignment vertical="center"/>
    </xf>
    <xf numFmtId="0" fontId="6" fillId="10" borderId="133" xfId="0" applyFont="1" applyFill="1" applyBorder="1" applyAlignment="1">
      <alignment horizontal="left" vertical="center"/>
    </xf>
    <xf numFmtId="178" fontId="6" fillId="10" borderId="0" xfId="0" applyNumberFormat="1" applyFont="1" applyFill="1" applyBorder="1" applyAlignment="1">
      <alignment horizontal="center" vertical="center"/>
    </xf>
    <xf numFmtId="1" fontId="6" fillId="10" borderId="0" xfId="0" applyNumberFormat="1" applyFont="1" applyFill="1" applyBorder="1" applyAlignment="1">
      <alignment horizontal="center" vertical="center"/>
    </xf>
    <xf numFmtId="0" fontId="6" fillId="10" borderId="0" xfId="0" applyFont="1" applyFill="1" applyBorder="1" applyAlignment="1">
      <alignment vertical="center"/>
    </xf>
    <xf numFmtId="0" fontId="6" fillId="10" borderId="76" xfId="0" applyFont="1" applyFill="1" applyBorder="1" applyAlignment="1">
      <alignment vertical="center"/>
    </xf>
    <xf numFmtId="1" fontId="24" fillId="10" borderId="74" xfId="0" applyNumberFormat="1" applyFont="1" applyFill="1" applyBorder="1" applyAlignment="1">
      <alignment horizontal="center" vertical="center"/>
    </xf>
    <xf numFmtId="0" fontId="6" fillId="10" borderId="74" xfId="0" applyFont="1" applyFill="1" applyBorder="1" applyAlignment="1">
      <alignment horizontal="center" vertical="center"/>
    </xf>
    <xf numFmtId="1" fontId="24" fillId="10" borderId="98" xfId="0" applyNumberFormat="1" applyFont="1" applyFill="1" applyBorder="1" applyAlignment="1">
      <alignment horizontal="center" vertical="center"/>
    </xf>
    <xf numFmtId="0" fontId="25" fillId="10" borderId="97" xfId="0" applyFont="1" applyFill="1" applyBorder="1" applyAlignment="1">
      <alignment horizontal="center" vertical="center"/>
    </xf>
    <xf numFmtId="0" fontId="6" fillId="0" borderId="104" xfId="0" applyFont="1" applyFill="1" applyBorder="1" applyAlignment="1">
      <alignment horizontal="center" vertical="center"/>
    </xf>
    <xf numFmtId="0" fontId="0" fillId="0" borderId="71" xfId="0" applyBorder="1" applyAlignment="1">
      <alignment vertical="center"/>
    </xf>
    <xf numFmtId="0" fontId="0" fillId="0" borderId="78" xfId="0" applyBorder="1" applyAlignment="1">
      <alignment vertical="center"/>
    </xf>
    <xf numFmtId="0" fontId="0" fillId="0" borderId="0" xfId="0" applyAlignment="1">
      <alignment vertical="center"/>
    </xf>
    <xf numFmtId="0" fontId="0" fillId="0" borderId="0" xfId="0" applyFill="1" applyBorder="1" applyAlignment="1">
      <alignment horizontal="center" vertical="center"/>
    </xf>
    <xf numFmtId="180" fontId="6" fillId="0" borderId="0" xfId="0" applyNumberFormat="1" applyFont="1" applyFill="1" applyBorder="1" applyAlignment="1">
      <alignment horizontal="centerContinuous" vertical="center"/>
    </xf>
    <xf numFmtId="0" fontId="6" fillId="0" borderId="0" xfId="0" applyFont="1" applyFill="1" applyBorder="1" applyAlignment="1">
      <alignment horizontal="centerContinuous" vertical="center"/>
    </xf>
    <xf numFmtId="49" fontId="2" fillId="0" borderId="137" xfId="2" applyNumberFormat="1" applyBorder="1" applyAlignment="1">
      <alignment horizontal="center" vertical="center"/>
    </xf>
    <xf numFmtId="49" fontId="2" fillId="0" borderId="128" xfId="2" applyNumberFormat="1" applyBorder="1" applyAlignment="1">
      <alignment horizontal="center" vertical="center"/>
    </xf>
    <xf numFmtId="49" fontId="2" fillId="0" borderId="129" xfId="2" applyNumberFormat="1" applyBorder="1" applyAlignment="1">
      <alignment horizontal="center" vertical="center"/>
    </xf>
    <xf numFmtId="49" fontId="2" fillId="0" borderId="77" xfId="2" applyNumberFormat="1" applyBorder="1" applyAlignment="1">
      <alignment horizontal="center" vertical="center"/>
    </xf>
    <xf numFmtId="49" fontId="2" fillId="0" borderId="82" xfId="2" applyNumberFormat="1" applyBorder="1" applyAlignment="1">
      <alignment horizontal="center" vertical="center"/>
    </xf>
    <xf numFmtId="49" fontId="2" fillId="0" borderId="110" xfId="2" applyNumberFormat="1" applyBorder="1" applyAlignment="1">
      <alignment horizontal="center" vertical="center"/>
    </xf>
    <xf numFmtId="49" fontId="2" fillId="0" borderId="180" xfId="2" applyNumberFormat="1" applyBorder="1" applyAlignment="1">
      <alignment horizontal="center" vertical="center"/>
    </xf>
    <xf numFmtId="49" fontId="2" fillId="0" borderId="181" xfId="2" applyNumberFormat="1" applyBorder="1" applyAlignment="1">
      <alignment horizontal="center" vertical="center"/>
    </xf>
    <xf numFmtId="49" fontId="2" fillId="0" borderId="182" xfId="2" applyNumberFormat="1" applyBorder="1" applyAlignment="1">
      <alignment horizontal="center" vertical="center"/>
    </xf>
    <xf numFmtId="49" fontId="2" fillId="0" borderId="183" xfId="2" applyNumberFormat="1" applyBorder="1" applyAlignment="1">
      <alignment horizontal="center" vertical="center"/>
    </xf>
    <xf numFmtId="49" fontId="2" fillId="15" borderId="168" xfId="2" applyNumberFormat="1" applyFill="1" applyBorder="1" applyAlignment="1">
      <alignment vertical="center"/>
    </xf>
    <xf numFmtId="49" fontId="2" fillId="15" borderId="169" xfId="2" applyNumberFormat="1" applyFill="1" applyBorder="1" applyAlignment="1">
      <alignment vertical="center"/>
    </xf>
    <xf numFmtId="49" fontId="2" fillId="15" borderId="176" xfId="2" applyNumberFormat="1" applyFill="1" applyBorder="1" applyAlignment="1">
      <alignment vertical="center"/>
    </xf>
    <xf numFmtId="49" fontId="2" fillId="16" borderId="167" xfId="2" applyNumberFormat="1" applyFill="1" applyBorder="1" applyAlignment="1">
      <alignment vertical="center"/>
    </xf>
    <xf numFmtId="49" fontId="2" fillId="15" borderId="171" xfId="2" applyNumberFormat="1" applyFill="1" applyBorder="1" applyAlignment="1">
      <alignment vertical="center"/>
    </xf>
    <xf numFmtId="49" fontId="2" fillId="15" borderId="172" xfId="2" applyNumberFormat="1" applyFill="1" applyBorder="1" applyAlignment="1">
      <alignment vertical="center"/>
    </xf>
    <xf numFmtId="49" fontId="2" fillId="16" borderId="177" xfId="2" applyNumberFormat="1" applyFill="1" applyBorder="1" applyAlignment="1">
      <alignment vertical="center"/>
    </xf>
    <xf numFmtId="49" fontId="2" fillId="16" borderId="170" xfId="2" applyNumberFormat="1" applyFill="1" applyBorder="1" applyAlignment="1">
      <alignment vertical="center"/>
    </xf>
    <xf numFmtId="49" fontId="2" fillId="15" borderId="165" xfId="2" applyNumberFormat="1" applyFill="1" applyBorder="1" applyAlignment="1">
      <alignment vertical="center"/>
    </xf>
    <xf numFmtId="49" fontId="2" fillId="15" borderId="166" xfId="2" applyNumberFormat="1" applyFill="1" applyBorder="1" applyAlignment="1">
      <alignment vertical="center"/>
    </xf>
    <xf numFmtId="49" fontId="2" fillId="16" borderId="166" xfId="2" applyNumberFormat="1" applyFill="1" applyBorder="1" applyAlignment="1">
      <alignment vertical="center"/>
    </xf>
    <xf numFmtId="49" fontId="2" fillId="16" borderId="178" xfId="2" applyNumberFormat="1" applyFill="1" applyBorder="1" applyAlignment="1">
      <alignment vertical="center"/>
    </xf>
    <xf numFmtId="49" fontId="2" fillId="16" borderId="164" xfId="2" applyNumberFormat="1" applyFill="1" applyBorder="1" applyAlignment="1">
      <alignment vertical="center"/>
    </xf>
    <xf numFmtId="49" fontId="2" fillId="16" borderId="169" xfId="2" applyNumberFormat="1" applyFill="1" applyBorder="1" applyAlignment="1">
      <alignment vertical="center"/>
    </xf>
    <xf numFmtId="49" fontId="2" fillId="16" borderId="176" xfId="2" applyNumberFormat="1" applyFill="1" applyBorder="1" applyAlignment="1">
      <alignment vertical="center"/>
    </xf>
    <xf numFmtId="49" fontId="2" fillId="16" borderId="172" xfId="2" applyNumberFormat="1" applyFill="1" applyBorder="1" applyAlignment="1">
      <alignment vertical="center"/>
    </xf>
    <xf numFmtId="49" fontId="2" fillId="15" borderId="174" xfId="2" applyNumberFormat="1" applyFill="1" applyBorder="1" applyAlignment="1">
      <alignment vertical="center"/>
    </xf>
    <xf numFmtId="49" fontId="2" fillId="15" borderId="175" xfId="2" applyNumberFormat="1" applyFill="1" applyBorder="1" applyAlignment="1">
      <alignment vertical="center"/>
    </xf>
    <xf numFmtId="49" fontId="2" fillId="16" borderId="175" xfId="2" applyNumberFormat="1" applyFill="1" applyBorder="1" applyAlignment="1">
      <alignment vertical="center"/>
    </xf>
    <xf numFmtId="49" fontId="2" fillId="16" borderId="179" xfId="2" applyNumberFormat="1" applyFill="1" applyBorder="1" applyAlignment="1">
      <alignment vertical="center"/>
    </xf>
    <xf numFmtId="49" fontId="2" fillId="16" borderId="173" xfId="2" applyNumberFormat="1" applyFill="1" applyBorder="1" applyAlignment="1">
      <alignment vertical="center"/>
    </xf>
    <xf numFmtId="0" fontId="6" fillId="0" borderId="0" xfId="0" applyFont="1" applyFill="1" applyAlignment="1">
      <alignment horizontal="center" vertical="center"/>
    </xf>
    <xf numFmtId="0" fontId="28" fillId="4" borderId="72" xfId="0" applyFont="1" applyFill="1" applyBorder="1" applyAlignment="1">
      <alignment horizontal="right" vertical="center"/>
    </xf>
    <xf numFmtId="0" fontId="52" fillId="0" borderId="0" xfId="0" applyFont="1" applyAlignment="1">
      <alignment horizontal="left" vertical="center" readingOrder="1"/>
    </xf>
    <xf numFmtId="0" fontId="53" fillId="0" borderId="0" xfId="0" applyFont="1" applyFill="1" applyAlignment="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ont="1" applyBorder="1" applyAlignment="1">
      <alignment vertical="center"/>
    </xf>
    <xf numFmtId="0" fontId="13" fillId="0" borderId="0" xfId="0" applyFont="1" applyFill="1" applyBorder="1" applyAlignment="1">
      <alignment horizontal="center" vertical="center"/>
    </xf>
    <xf numFmtId="0" fontId="6" fillId="0" borderId="110" xfId="0" applyFont="1" applyFill="1" applyBorder="1" applyAlignment="1">
      <alignment vertical="center"/>
    </xf>
    <xf numFmtId="0" fontId="0" fillId="0" borderId="117" xfId="0" applyFont="1" applyBorder="1" applyAlignment="1">
      <alignment vertical="center"/>
    </xf>
    <xf numFmtId="0" fontId="6" fillId="0" borderId="117" xfId="0" applyFont="1" applyBorder="1" applyAlignment="1">
      <alignment vertical="center"/>
    </xf>
    <xf numFmtId="0" fontId="6" fillId="0" borderId="111" xfId="0" applyFont="1" applyBorder="1" applyAlignment="1">
      <alignment vertical="center"/>
    </xf>
    <xf numFmtId="0" fontId="39" fillId="0" borderId="0" xfId="0" applyFont="1" applyBorder="1" applyAlignment="1">
      <alignment vertical="center"/>
    </xf>
    <xf numFmtId="2" fontId="6" fillId="12" borderId="71" xfId="0" applyNumberFormat="1" applyFont="1" applyFill="1" applyBorder="1" applyAlignment="1">
      <alignment horizontal="center" vertical="center"/>
    </xf>
    <xf numFmtId="0" fontId="0" fillId="12" borderId="72" xfId="0" applyFill="1" applyBorder="1" applyAlignment="1">
      <alignment horizontal="left" vertical="center" wrapText="1"/>
    </xf>
    <xf numFmtId="0" fontId="9" fillId="0" borderId="94" xfId="0" applyFont="1" applyFill="1" applyBorder="1" applyAlignment="1">
      <alignment horizontal="center" vertical="center"/>
    </xf>
    <xf numFmtId="0" fontId="9" fillId="0" borderId="98" xfId="0" applyFont="1" applyFill="1" applyBorder="1" applyAlignment="1">
      <alignment horizontal="center" vertical="center"/>
    </xf>
    <xf numFmtId="0" fontId="9" fillId="0" borderId="82" xfId="0" applyFont="1" applyFill="1" applyBorder="1" applyAlignment="1">
      <alignment horizontal="center" vertical="center"/>
    </xf>
    <xf numFmtId="0" fontId="0" fillId="0" borderId="75" xfId="0" applyBorder="1" applyAlignment="1">
      <alignment horizontal="center" vertical="center"/>
    </xf>
    <xf numFmtId="0" fontId="16" fillId="0" borderId="112" xfId="0" applyFont="1" applyFill="1" applyBorder="1" applyAlignment="1">
      <alignment vertical="center" wrapText="1"/>
    </xf>
    <xf numFmtId="0" fontId="0" fillId="0" borderId="112" xfId="0" applyBorder="1" applyAlignment="1">
      <alignment vertical="center"/>
    </xf>
    <xf numFmtId="0" fontId="20" fillId="0" borderId="112" xfId="0" applyFont="1" applyFill="1" applyBorder="1" applyAlignment="1">
      <alignment vertical="center" wrapText="1"/>
    </xf>
    <xf numFmtId="0" fontId="3" fillId="0" borderId="112" xfId="0" applyFont="1" applyBorder="1" applyAlignment="1">
      <alignment vertical="center" wrapText="1"/>
    </xf>
    <xf numFmtId="0" fontId="20" fillId="3" borderId="20" xfId="0" applyFont="1" applyFill="1" applyBorder="1" applyAlignment="1">
      <alignment vertical="center" wrapText="1"/>
    </xf>
    <xf numFmtId="0" fontId="0" fillId="0" borderId="20" xfId="0" applyBorder="1" applyAlignment="1">
      <alignment vertical="center"/>
    </xf>
    <xf numFmtId="0" fontId="16" fillId="0" borderId="65" xfId="0" applyFont="1" applyFill="1" applyBorder="1" applyAlignment="1">
      <alignment vertical="center" wrapText="1"/>
    </xf>
    <xf numFmtId="0" fontId="0" fillId="0" borderId="65" xfId="0" applyFill="1" applyBorder="1" applyAlignment="1">
      <alignment vertical="center"/>
    </xf>
    <xf numFmtId="0" fontId="0" fillId="0" borderId="77" xfId="0" applyFont="1" applyFill="1" applyBorder="1" applyAlignment="1">
      <alignment horizontal="center" vertical="center"/>
    </xf>
    <xf numFmtId="0" fontId="0" fillId="0" borderId="71" xfId="0" applyBorder="1" applyAlignment="1">
      <alignment horizontal="center" vertical="center"/>
    </xf>
    <xf numFmtId="0" fontId="0" fillId="0" borderId="81" xfId="0" applyBorder="1" applyAlignment="1">
      <alignment horizontal="center" vertical="center"/>
    </xf>
    <xf numFmtId="0" fontId="0" fillId="0" borderId="0" xfId="0" applyBorder="1" applyAlignment="1">
      <alignment horizontal="center" vertical="center"/>
    </xf>
    <xf numFmtId="0" fontId="0" fillId="0" borderId="152" xfId="0" applyFont="1" applyFill="1" applyBorder="1" applyAlignment="1" applyProtection="1">
      <alignment horizontal="center" vertical="center"/>
      <protection hidden="1"/>
    </xf>
    <xf numFmtId="0" fontId="0" fillId="0" borderId="126" xfId="0" applyBorder="1" applyAlignment="1">
      <alignment horizontal="center" vertical="center"/>
    </xf>
    <xf numFmtId="0" fontId="0" fillId="12" borderId="126" xfId="0" applyFont="1" applyFill="1" applyBorder="1" applyAlignment="1" applyProtection="1">
      <alignment horizontal="center" vertical="center"/>
      <protection hidden="1"/>
    </xf>
    <xf numFmtId="0" fontId="0" fillId="12" borderId="127" xfId="0" applyFill="1" applyBorder="1" applyAlignment="1">
      <alignment horizontal="center" vertical="center"/>
    </xf>
    <xf numFmtId="0" fontId="25" fillId="0" borderId="56" xfId="0" applyFont="1" applyFill="1" applyBorder="1" applyAlignment="1" applyProtection="1">
      <alignment horizontal="left" vertical="center" wrapText="1" indent="2"/>
      <protection hidden="1"/>
    </xf>
    <xf numFmtId="0" fontId="0" fillId="0" borderId="116" xfId="0" applyFill="1" applyBorder="1" applyAlignment="1">
      <alignment horizontal="left" vertical="center" indent="2"/>
    </xf>
    <xf numFmtId="0" fontId="0" fillId="0" borderId="151" xfId="0" applyFont="1" applyFill="1" applyBorder="1" applyAlignment="1">
      <alignment horizontal="center" vertical="center"/>
    </xf>
    <xf numFmtId="0" fontId="36" fillId="0" borderId="134" xfId="0" applyFont="1" applyFill="1" applyBorder="1" applyAlignment="1">
      <alignment horizontal="center" vertical="center"/>
    </xf>
    <xf numFmtId="0" fontId="16" fillId="0" borderId="20" xfId="0" applyFont="1" applyFill="1" applyBorder="1" applyAlignment="1">
      <alignment vertical="center" wrapText="1"/>
    </xf>
    <xf numFmtId="0" fontId="0" fillId="0" borderId="20" xfId="0" applyFill="1" applyBorder="1" applyAlignment="1">
      <alignment vertical="center"/>
    </xf>
    <xf numFmtId="0" fontId="0" fillId="0" borderId="99" xfId="0" applyFill="1" applyBorder="1" applyAlignment="1">
      <alignment horizontal="center" vertical="center"/>
    </xf>
    <xf numFmtId="0" fontId="0" fillId="0" borderId="100" xfId="0" applyFill="1" applyBorder="1" applyAlignment="1">
      <alignment horizontal="center" vertical="center"/>
    </xf>
    <xf numFmtId="0" fontId="0" fillId="0" borderId="102" xfId="0" applyFill="1" applyBorder="1" applyAlignment="1">
      <alignment horizontal="center" vertical="center"/>
    </xf>
    <xf numFmtId="0" fontId="0" fillId="12" borderId="132" xfId="0" applyFont="1" applyFill="1" applyBorder="1" applyAlignment="1">
      <alignment horizontal="center" vertical="center"/>
    </xf>
    <xf numFmtId="0" fontId="36" fillId="12" borderId="142" xfId="0" applyFont="1" applyFill="1" applyBorder="1" applyAlignment="1">
      <alignment horizontal="center" vertical="center"/>
    </xf>
    <xf numFmtId="0" fontId="0" fillId="0" borderId="72" xfId="0" applyBorder="1" applyAlignment="1">
      <alignment horizontal="center" vertical="center"/>
    </xf>
    <xf numFmtId="0" fontId="0" fillId="0" borderId="82" xfId="0" applyBorder="1" applyAlignment="1">
      <alignment horizontal="center" vertical="center"/>
    </xf>
    <xf numFmtId="0" fontId="46" fillId="0" borderId="159" xfId="0" applyFont="1" applyFill="1" applyBorder="1" applyAlignment="1">
      <alignment vertical="center" wrapText="1"/>
    </xf>
    <xf numFmtId="0" fontId="47" fillId="0" borderId="9" xfId="0" applyFont="1" applyBorder="1" applyAlignment="1">
      <alignment vertical="center" wrapText="1"/>
    </xf>
    <xf numFmtId="0" fontId="47" fillId="0" borderId="157" xfId="0" applyFont="1" applyBorder="1" applyAlignment="1">
      <alignment vertical="center" wrapText="1"/>
    </xf>
    <xf numFmtId="0" fontId="47" fillId="0" borderId="160" xfId="0" applyFont="1" applyBorder="1" applyAlignment="1">
      <alignment vertical="center" wrapText="1"/>
    </xf>
    <xf numFmtId="0" fontId="47" fillId="0" borderId="17" xfId="0" applyFont="1" applyBorder="1" applyAlignment="1">
      <alignment vertical="center" wrapText="1"/>
    </xf>
    <xf numFmtId="0" fontId="47" fillId="0" borderId="158" xfId="0" applyFont="1" applyBorder="1" applyAlignment="1">
      <alignment vertical="center" wrapText="1"/>
    </xf>
    <xf numFmtId="0" fontId="49" fillId="0" borderId="63" xfId="0" applyFont="1" applyFill="1" applyBorder="1" applyAlignment="1">
      <alignment vertical="center" wrapText="1"/>
    </xf>
    <xf numFmtId="0" fontId="49" fillId="0" borderId="20" xfId="0" applyFont="1" applyFill="1" applyBorder="1" applyAlignment="1">
      <alignment vertical="center"/>
    </xf>
    <xf numFmtId="0" fontId="49" fillId="0" borderId="163" xfId="0" applyFont="1" applyFill="1" applyBorder="1" applyAlignment="1">
      <alignment vertical="center"/>
    </xf>
    <xf numFmtId="0" fontId="6" fillId="0" borderId="119" xfId="0" applyFont="1" applyFill="1" applyBorder="1" applyAlignment="1">
      <alignment horizontal="center" vertical="center" textRotation="255" wrapText="1"/>
    </xf>
    <xf numFmtId="0" fontId="0" fillId="0" borderId="120" xfId="0" applyBorder="1" applyAlignment="1">
      <alignment horizontal="center" vertical="center" textRotation="255" wrapText="1"/>
    </xf>
    <xf numFmtId="0" fontId="0" fillId="0" borderId="121" xfId="0" applyBorder="1" applyAlignment="1">
      <alignment horizontal="center" vertical="center" textRotation="255" wrapText="1"/>
    </xf>
    <xf numFmtId="0" fontId="13" fillId="0" borderId="94" xfId="0" applyFont="1" applyFill="1" applyBorder="1" applyAlignment="1">
      <alignment horizontal="center" vertical="center"/>
    </xf>
    <xf numFmtId="0" fontId="0" fillId="0" borderId="98" xfId="0" applyBorder="1" applyAlignment="1">
      <alignment horizontal="center" vertical="center"/>
    </xf>
    <xf numFmtId="0" fontId="0" fillId="0" borderId="98" xfId="0" applyBorder="1" applyAlignment="1">
      <alignment vertical="center"/>
    </xf>
    <xf numFmtId="0" fontId="0" fillId="0" borderId="97" xfId="0" applyBorder="1" applyAlignment="1">
      <alignment vertical="center"/>
    </xf>
    <xf numFmtId="0" fontId="6" fillId="0" borderId="184" xfId="0" applyFont="1" applyFill="1" applyBorder="1" applyAlignment="1">
      <alignment horizontal="center" vertical="center"/>
    </xf>
    <xf numFmtId="0" fontId="0" fillId="0" borderId="185" xfId="0" applyBorder="1" applyAlignment="1">
      <alignment horizontal="center" vertical="center"/>
    </xf>
    <xf numFmtId="0" fontId="0" fillId="0" borderId="186" xfId="0" applyBorder="1" applyAlignment="1">
      <alignment horizontal="center" vertical="center"/>
    </xf>
    <xf numFmtId="0" fontId="0" fillId="0" borderId="187" xfId="0" applyBorder="1" applyAlignment="1">
      <alignment horizontal="center" vertical="center"/>
    </xf>
    <xf numFmtId="0" fontId="24" fillId="0" borderId="188" xfId="0" applyFont="1" applyFill="1" applyBorder="1" applyAlignment="1">
      <alignment horizontal="center" vertical="center"/>
    </xf>
    <xf numFmtId="0" fontId="0" fillId="0" borderId="189" xfId="0" applyBorder="1" applyAlignment="1">
      <alignment horizontal="center" vertical="center"/>
    </xf>
    <xf numFmtId="0" fontId="24" fillId="0" borderId="190" xfId="0" applyFont="1" applyFill="1" applyBorder="1" applyAlignment="1">
      <alignment horizontal="center" vertical="center"/>
    </xf>
    <xf numFmtId="0" fontId="0" fillId="0" borderId="191" xfId="0" applyBorder="1" applyAlignment="1">
      <alignment horizontal="center" vertical="center"/>
    </xf>
    <xf numFmtId="0" fontId="0" fillId="0" borderId="192" xfId="0" applyBorder="1" applyAlignment="1">
      <alignment horizontal="center" vertical="center"/>
    </xf>
    <xf numFmtId="0" fontId="6" fillId="0" borderId="122" xfId="0" applyFont="1" applyFill="1" applyBorder="1" applyAlignment="1">
      <alignment horizontal="center" vertical="center" textRotation="255"/>
    </xf>
    <xf numFmtId="0" fontId="6" fillId="0" borderId="123" xfId="0" applyFont="1" applyFill="1" applyBorder="1" applyAlignment="1">
      <alignment horizontal="center" vertical="center" textRotation="255"/>
    </xf>
    <xf numFmtId="0" fontId="6" fillId="0" borderId="124" xfId="0" applyFont="1" applyFill="1" applyBorder="1" applyAlignment="1">
      <alignment horizontal="center" vertical="center" textRotation="255"/>
    </xf>
    <xf numFmtId="38" fontId="48" fillId="10" borderId="126" xfId="1" applyFont="1" applyFill="1" applyBorder="1" applyAlignment="1">
      <alignment horizontal="center" vertical="center"/>
    </xf>
    <xf numFmtId="38" fontId="48" fillId="10" borderId="127" xfId="1" applyFont="1" applyFill="1" applyBorder="1" applyAlignment="1">
      <alignment horizontal="center" vertical="center"/>
    </xf>
    <xf numFmtId="0" fontId="25" fillId="0" borderId="131" xfId="0" applyFont="1" applyFill="1" applyBorder="1" applyAlignment="1">
      <alignment horizontal="center" vertical="center"/>
    </xf>
    <xf numFmtId="0" fontId="3" fillId="0" borderId="139" xfId="0" applyFont="1" applyBorder="1" applyAlignment="1">
      <alignment horizontal="center" vertical="center"/>
    </xf>
    <xf numFmtId="0" fontId="25" fillId="0" borderId="150" xfId="0" applyFont="1" applyFill="1" applyBorder="1" applyAlignment="1">
      <alignment horizontal="center" vertical="center"/>
    </xf>
    <xf numFmtId="0" fontId="3" fillId="0" borderId="131" xfId="0" applyFont="1" applyBorder="1" applyAlignment="1">
      <alignment horizontal="center" vertical="center"/>
    </xf>
    <xf numFmtId="0" fontId="6" fillId="0" borderId="135" xfId="0" applyFont="1" applyFill="1" applyBorder="1" applyAlignment="1">
      <alignment horizontal="center" vertical="center"/>
    </xf>
    <xf numFmtId="0" fontId="0" fillId="0" borderId="104" xfId="0" applyBorder="1" applyAlignment="1">
      <alignment horizontal="center" vertical="center"/>
    </xf>
    <xf numFmtId="0" fontId="6" fillId="0" borderId="104" xfId="0" applyFont="1" applyFill="1" applyBorder="1" applyAlignment="1">
      <alignment horizontal="center" vertical="center"/>
    </xf>
    <xf numFmtId="0" fontId="0" fillId="0" borderId="138" xfId="0" applyBorder="1" applyAlignment="1">
      <alignment horizontal="center" vertical="center"/>
    </xf>
    <xf numFmtId="38" fontId="36" fillId="0" borderId="115" xfId="1" applyNumberFormat="1" applyFont="1" applyFill="1" applyBorder="1" applyAlignment="1">
      <alignment horizontal="center" vertical="center"/>
    </xf>
    <xf numFmtId="38" fontId="36" fillId="0" borderId="145" xfId="1" applyNumberFormat="1" applyFont="1" applyFill="1" applyBorder="1" applyAlignment="1">
      <alignment horizontal="center" vertical="center"/>
    </xf>
    <xf numFmtId="38" fontId="36" fillId="0" borderId="146" xfId="1" applyNumberFormat="1" applyFont="1" applyFill="1" applyBorder="1" applyAlignment="1">
      <alignment horizontal="center" vertical="center"/>
    </xf>
    <xf numFmtId="0" fontId="25" fillId="10" borderId="121" xfId="0" applyFont="1" applyFill="1" applyBorder="1" applyAlignment="1">
      <alignment horizontal="center" vertical="center"/>
    </xf>
    <xf numFmtId="0" fontId="3" fillId="10" borderId="145" xfId="0" applyFont="1" applyFill="1" applyBorder="1" applyAlignment="1">
      <alignment horizontal="center" vertical="center"/>
    </xf>
    <xf numFmtId="0" fontId="25" fillId="10" borderId="152" xfId="0" applyFont="1" applyFill="1" applyBorder="1" applyAlignment="1">
      <alignment horizontal="center" vertical="center"/>
    </xf>
    <xf numFmtId="0" fontId="3" fillId="10" borderId="126" xfId="0" applyFont="1" applyFill="1" applyBorder="1" applyAlignment="1">
      <alignment horizontal="center" vertical="center"/>
    </xf>
    <xf numFmtId="38" fontId="48" fillId="10" borderId="96" xfId="1" applyFont="1" applyFill="1" applyBorder="1" applyAlignment="1">
      <alignment horizontal="center" vertical="center"/>
    </xf>
    <xf numFmtId="38" fontId="48" fillId="10" borderId="95" xfId="1" applyFont="1" applyFill="1" applyBorder="1" applyAlignment="1">
      <alignment horizontal="center" vertical="center"/>
    </xf>
    <xf numFmtId="38" fontId="48" fillId="10" borderId="152" xfId="1" applyFont="1" applyFill="1" applyBorder="1" applyAlignment="1">
      <alignment horizontal="center" vertical="center"/>
    </xf>
    <xf numFmtId="0" fontId="38" fillId="12" borderId="81" xfId="0" applyFont="1" applyFill="1" applyBorder="1" applyAlignment="1">
      <alignment horizontal="center" vertical="center"/>
    </xf>
    <xf numFmtId="0" fontId="38" fillId="12" borderId="0" xfId="0" applyFont="1" applyFill="1" applyBorder="1" applyAlignment="1">
      <alignment horizontal="center" vertical="center"/>
    </xf>
    <xf numFmtId="0" fontId="38" fillId="12" borderId="76" xfId="0" applyFont="1" applyFill="1" applyBorder="1" applyAlignment="1">
      <alignment horizontal="center" vertical="center"/>
    </xf>
    <xf numFmtId="0" fontId="6" fillId="0" borderId="94" xfId="0" applyFont="1" applyFill="1" applyBorder="1" applyAlignment="1">
      <alignment horizontal="center" vertical="center" wrapText="1"/>
    </xf>
    <xf numFmtId="0" fontId="0" fillId="0" borderId="98" xfId="0" applyFont="1" applyBorder="1" applyAlignment="1">
      <alignment vertical="center"/>
    </xf>
    <xf numFmtId="38" fontId="6" fillId="0" borderId="94" xfId="1" applyFont="1" applyFill="1" applyBorder="1" applyAlignment="1" applyProtection="1">
      <alignment horizontal="center" vertical="center" wrapText="1"/>
    </xf>
    <xf numFmtId="0" fontId="0" fillId="0" borderId="97" xfId="0" applyBorder="1" applyAlignment="1">
      <alignment horizontal="center" vertical="center"/>
    </xf>
    <xf numFmtId="3" fontId="6" fillId="0" borderId="154" xfId="1" applyNumberFormat="1" applyFont="1" applyFill="1" applyBorder="1" applyAlignment="1" applyProtection="1">
      <alignment horizontal="center" vertical="center"/>
    </xf>
    <xf numFmtId="3" fontId="6" fillId="0" borderId="124" xfId="1" applyNumberFormat="1" applyFont="1" applyFill="1" applyBorder="1" applyAlignment="1" applyProtection="1">
      <alignment horizontal="center" vertical="center"/>
    </xf>
    <xf numFmtId="0" fontId="0" fillId="0" borderId="153" xfId="0" applyFont="1" applyBorder="1" applyAlignment="1">
      <alignment vertical="center"/>
    </xf>
    <xf numFmtId="3" fontId="6" fillId="0" borderId="137" xfId="1" applyNumberFormat="1" applyFont="1" applyFill="1" applyBorder="1" applyAlignment="1" applyProtection="1">
      <alignment horizontal="center" vertical="center"/>
    </xf>
    <xf numFmtId="3" fontId="6" fillId="0" borderId="128" xfId="1" applyNumberFormat="1" applyFont="1" applyFill="1" applyBorder="1" applyAlignment="1" applyProtection="1">
      <alignment horizontal="center" vertical="center"/>
    </xf>
    <xf numFmtId="0" fontId="0" fillId="0" borderId="129" xfId="0" applyFont="1" applyBorder="1" applyAlignment="1">
      <alignment vertical="center"/>
    </xf>
    <xf numFmtId="0" fontId="6" fillId="12" borderId="77" xfId="0" applyFont="1" applyFill="1" applyBorder="1" applyAlignment="1">
      <alignment horizontal="center" vertical="center"/>
    </xf>
    <xf numFmtId="0" fontId="0" fillId="12" borderId="71" xfId="0" applyFill="1" applyBorder="1" applyAlignment="1">
      <alignment horizontal="center" vertical="center"/>
    </xf>
    <xf numFmtId="0" fontId="6" fillId="0" borderId="100" xfId="0" applyFont="1" applyFill="1" applyBorder="1" applyAlignment="1">
      <alignment horizontal="center" vertical="center"/>
    </xf>
    <xf numFmtId="0" fontId="0" fillId="0" borderId="100" xfId="0" applyBorder="1" applyAlignment="1">
      <alignment horizontal="center" vertical="center"/>
    </xf>
    <xf numFmtId="0" fontId="0" fillId="0" borderId="102" xfId="0" applyBorder="1" applyAlignment="1">
      <alignment horizontal="center" vertical="center"/>
    </xf>
    <xf numFmtId="0" fontId="6" fillId="0" borderId="93" xfId="0" applyFont="1" applyFill="1" applyBorder="1" applyAlignment="1">
      <alignment horizontal="center" vertical="center"/>
    </xf>
    <xf numFmtId="0" fontId="0" fillId="0" borderId="124" xfId="0" applyBorder="1" applyAlignment="1">
      <alignment horizontal="center" vertical="center"/>
    </xf>
    <xf numFmtId="0" fontId="6" fillId="9" borderId="124" xfId="0" applyFont="1" applyFill="1" applyBorder="1" applyAlignment="1">
      <alignment horizontal="center" vertical="center"/>
    </xf>
    <xf numFmtId="0" fontId="0" fillId="0" borderId="124" xfId="0" applyBorder="1" applyAlignment="1">
      <alignment vertical="center"/>
    </xf>
    <xf numFmtId="0" fontId="6" fillId="14" borderId="124" xfId="0" applyFont="1" applyFill="1" applyBorder="1" applyAlignment="1">
      <alignment horizontal="center" vertical="center"/>
    </xf>
    <xf numFmtId="0" fontId="6" fillId="11" borderId="124" xfId="0" applyFont="1" applyFill="1" applyBorder="1" applyAlignment="1">
      <alignment horizontal="center" vertical="center"/>
    </xf>
    <xf numFmtId="0" fontId="0" fillId="0" borderId="153" xfId="0" applyBorder="1" applyAlignment="1">
      <alignment vertical="center"/>
    </xf>
    <xf numFmtId="0" fontId="6" fillId="0" borderId="58" xfId="0" applyFont="1" applyFill="1" applyBorder="1" applyAlignment="1">
      <alignment horizontal="center" vertical="center"/>
    </xf>
    <xf numFmtId="0" fontId="6" fillId="0" borderId="59" xfId="0" applyFont="1" applyFill="1" applyBorder="1" applyAlignment="1">
      <alignment horizontal="center" vertical="center"/>
    </xf>
    <xf numFmtId="0" fontId="6" fillId="0" borderId="61" xfId="0" applyFont="1" applyFill="1" applyBorder="1" applyAlignment="1">
      <alignment horizontal="center" vertical="center"/>
    </xf>
    <xf numFmtId="0" fontId="0" fillId="0" borderId="67" xfId="0" applyFont="1" applyFill="1" applyBorder="1" applyAlignment="1">
      <alignment horizontal="center" vertical="center"/>
    </xf>
    <xf numFmtId="0" fontId="0" fillId="0" borderId="68" xfId="0" applyFont="1" applyFill="1" applyBorder="1" applyAlignment="1">
      <alignment horizontal="center" vertical="center"/>
    </xf>
    <xf numFmtId="0" fontId="0" fillId="0" borderId="70" xfId="0" applyFont="1" applyFill="1" applyBorder="1" applyAlignment="1">
      <alignment horizontal="center" vertical="center"/>
    </xf>
    <xf numFmtId="0" fontId="6" fillId="0" borderId="77" xfId="0" applyFont="1" applyFill="1" applyBorder="1" applyAlignment="1">
      <alignment horizontal="center" vertical="center"/>
    </xf>
    <xf numFmtId="0" fontId="0" fillId="0" borderId="113" xfId="0" applyBorder="1" applyAlignment="1">
      <alignment horizontal="center" vertical="center"/>
    </xf>
    <xf numFmtId="0" fontId="0" fillId="0" borderId="114" xfId="0" applyBorder="1" applyAlignment="1">
      <alignment horizontal="center" vertical="center"/>
    </xf>
    <xf numFmtId="0" fontId="0" fillId="0" borderId="91" xfId="0" applyBorder="1" applyAlignment="1">
      <alignment horizontal="center" vertical="center"/>
    </xf>
    <xf numFmtId="0" fontId="0" fillId="0" borderId="93" xfId="0" applyBorder="1" applyAlignment="1">
      <alignment horizontal="center" vertical="center"/>
    </xf>
    <xf numFmtId="2" fontId="13" fillId="0" borderId="150" xfId="0" applyNumberFormat="1" applyFont="1" applyFill="1" applyBorder="1" applyAlignment="1">
      <alignment horizontal="center" vertical="center"/>
    </xf>
    <xf numFmtId="2" fontId="9" fillId="0" borderId="139" xfId="0" applyNumberFormat="1" applyFont="1" applyBorder="1" applyAlignment="1">
      <alignment horizontal="center" vertical="center"/>
    </xf>
    <xf numFmtId="180" fontId="6" fillId="0" borderId="113" xfId="0" applyNumberFormat="1" applyFont="1" applyFill="1" applyBorder="1" applyAlignment="1">
      <alignment horizontal="center" vertical="center"/>
    </xf>
    <xf numFmtId="180" fontId="0" fillId="0" borderId="87" xfId="0" applyNumberFormat="1" applyBorder="1" applyAlignment="1">
      <alignment horizontal="center" vertical="center"/>
    </xf>
    <xf numFmtId="180" fontId="6" fillId="0" borderId="122" xfId="0" applyNumberFormat="1" applyFont="1" applyFill="1" applyBorder="1" applyAlignment="1">
      <alignment horizontal="center" vertical="center"/>
    </xf>
    <xf numFmtId="181" fontId="6" fillId="0" borderId="122" xfId="0" applyNumberFormat="1" applyFont="1" applyFill="1" applyBorder="1" applyAlignment="1">
      <alignment horizontal="center" vertical="center"/>
    </xf>
    <xf numFmtId="181" fontId="0" fillId="0" borderId="87" xfId="0" applyNumberFormat="1" applyBorder="1" applyAlignment="1">
      <alignment horizontal="center" vertical="center"/>
    </xf>
    <xf numFmtId="0" fontId="6" fillId="0" borderId="154" xfId="0" applyFont="1" applyFill="1" applyBorder="1" applyAlignment="1">
      <alignment horizontal="center" vertical="center"/>
    </xf>
    <xf numFmtId="180" fontId="13" fillId="0" borderId="93" xfId="0" applyNumberFormat="1" applyFont="1" applyFill="1" applyBorder="1" applyAlignment="1">
      <alignment horizontal="center" vertical="center"/>
    </xf>
    <xf numFmtId="180" fontId="9" fillId="0" borderId="153" xfId="0" applyNumberFormat="1" applyFont="1" applyBorder="1" applyAlignment="1">
      <alignment horizontal="center" vertical="center"/>
    </xf>
    <xf numFmtId="179" fontId="13" fillId="0" borderId="78" xfId="0" applyNumberFormat="1" applyFont="1" applyFill="1" applyBorder="1" applyAlignment="1">
      <alignment horizontal="center" vertical="center"/>
    </xf>
    <xf numFmtId="179" fontId="9" fillId="0" borderId="78" xfId="0" applyNumberFormat="1" applyFont="1" applyBorder="1" applyAlignment="1">
      <alignment horizontal="center" vertical="center"/>
    </xf>
    <xf numFmtId="179" fontId="9" fillId="0" borderId="79" xfId="0" applyNumberFormat="1" applyFont="1" applyBorder="1" applyAlignment="1">
      <alignment horizontal="center" vertical="center"/>
    </xf>
    <xf numFmtId="0" fontId="25" fillId="10" borderId="137" xfId="0" applyFont="1" applyFill="1" applyBorder="1" applyAlignment="1">
      <alignment horizontal="center" vertical="center"/>
    </xf>
    <xf numFmtId="0" fontId="3" fillId="10" borderId="128" xfId="0" applyFont="1" applyFill="1" applyBorder="1" applyAlignment="1">
      <alignment horizontal="center" vertical="center"/>
    </xf>
    <xf numFmtId="0" fontId="25" fillId="10" borderId="110" xfId="0" applyFont="1" applyFill="1" applyBorder="1" applyAlignment="1">
      <alignment horizontal="left" vertical="center" shrinkToFit="1"/>
    </xf>
    <xf numFmtId="0" fontId="3" fillId="10" borderId="117" xfId="0" applyFont="1" applyFill="1" applyBorder="1" applyAlignment="1">
      <alignment vertical="center"/>
    </xf>
    <xf numFmtId="0" fontId="3" fillId="10" borderId="111" xfId="0" applyFont="1" applyFill="1" applyBorder="1" applyAlignment="1">
      <alignment vertical="center"/>
    </xf>
    <xf numFmtId="2" fontId="24" fillId="10" borderId="109" xfId="0" applyNumberFormat="1" applyFont="1" applyFill="1" applyBorder="1" applyAlignment="1">
      <alignment horizontal="center" vertical="center"/>
    </xf>
    <xf numFmtId="2" fontId="48" fillId="10" borderId="129" xfId="0" applyNumberFormat="1" applyFont="1" applyFill="1" applyBorder="1" applyAlignment="1">
      <alignment horizontal="center" vertical="center"/>
    </xf>
    <xf numFmtId="177" fontId="24" fillId="10" borderId="109" xfId="0" applyNumberFormat="1" applyFont="1" applyFill="1" applyBorder="1" applyAlignment="1">
      <alignment horizontal="center" vertical="center"/>
    </xf>
    <xf numFmtId="177" fontId="48" fillId="10" borderId="110" xfId="0" applyNumberFormat="1" applyFont="1" applyFill="1" applyBorder="1" applyAlignment="1">
      <alignment horizontal="center" vertical="center"/>
    </xf>
    <xf numFmtId="177" fontId="24" fillId="10" borderId="128" xfId="0" applyNumberFormat="1" applyFont="1" applyFill="1" applyBorder="1" applyAlignment="1">
      <alignment horizontal="center" vertical="center"/>
    </xf>
    <xf numFmtId="2" fontId="24" fillId="10" borderId="128" xfId="0" applyNumberFormat="1" applyFont="1" applyFill="1" applyBorder="1" applyAlignment="1">
      <alignment horizontal="center" vertical="center"/>
    </xf>
    <xf numFmtId="2" fontId="48" fillId="10" borderId="110" xfId="0" applyNumberFormat="1" applyFont="1" applyFill="1" applyBorder="1" applyAlignment="1">
      <alignment horizontal="center" vertical="center"/>
    </xf>
    <xf numFmtId="0" fontId="6" fillId="0" borderId="109" xfId="0" applyFont="1" applyFill="1" applyBorder="1" applyAlignment="1">
      <alignment horizontal="center" vertical="center"/>
    </xf>
    <xf numFmtId="0" fontId="0" fillId="0" borderId="110" xfId="0" applyBorder="1" applyAlignment="1">
      <alignment horizontal="center" vertical="center"/>
    </xf>
    <xf numFmtId="0" fontId="6" fillId="0" borderId="128" xfId="0" applyFont="1" applyFill="1" applyBorder="1" applyAlignment="1">
      <alignment horizontal="center" vertical="center"/>
    </xf>
    <xf numFmtId="0" fontId="0" fillId="0" borderId="129" xfId="0" applyBorder="1" applyAlignment="1">
      <alignment horizontal="center" vertical="center"/>
    </xf>
    <xf numFmtId="181" fontId="0" fillId="0" borderId="144" xfId="0" applyNumberFormat="1" applyBorder="1" applyAlignment="1">
      <alignment horizontal="center" vertical="center"/>
    </xf>
    <xf numFmtId="0" fontId="0" fillId="0" borderId="104" xfId="0" applyFont="1" applyFill="1" applyBorder="1" applyAlignment="1">
      <alignment horizontal="center" vertical="center" wrapText="1"/>
    </xf>
    <xf numFmtId="0" fontId="0" fillId="0" borderId="104" xfId="0" applyFont="1" applyFill="1" applyBorder="1" applyAlignment="1">
      <alignment vertical="center"/>
    </xf>
    <xf numFmtId="180" fontId="6" fillId="0" borderId="104" xfId="0" applyNumberFormat="1" applyFont="1" applyFill="1" applyBorder="1" applyAlignment="1">
      <alignment horizontal="center" vertical="center"/>
    </xf>
    <xf numFmtId="180" fontId="0" fillId="0" borderId="104" xfId="0" applyNumberFormat="1" applyFill="1" applyBorder="1" applyAlignment="1">
      <alignment horizontal="center" vertical="center"/>
    </xf>
    <xf numFmtId="180" fontId="0" fillId="0" borderId="90" xfId="0" applyNumberFormat="1" applyFill="1" applyBorder="1" applyAlignment="1">
      <alignment horizontal="center" vertical="center"/>
    </xf>
    <xf numFmtId="181" fontId="6" fillId="10" borderId="137" xfId="0" applyNumberFormat="1" applyFont="1" applyFill="1" applyBorder="1" applyAlignment="1">
      <alignment horizontal="center" vertical="center"/>
    </xf>
    <xf numFmtId="181" fontId="0" fillId="10" borderId="129" xfId="0" applyNumberFormat="1" applyFill="1" applyBorder="1" applyAlignment="1">
      <alignment horizontal="center" vertical="center"/>
    </xf>
    <xf numFmtId="0" fontId="6" fillId="10" borderId="99" xfId="0" applyFont="1" applyFill="1" applyBorder="1" applyAlignment="1">
      <alignment horizontal="center" vertical="center"/>
    </xf>
    <xf numFmtId="0" fontId="0" fillId="10" borderId="100" xfId="0" applyFill="1" applyBorder="1" applyAlignment="1">
      <alignment vertical="center"/>
    </xf>
    <xf numFmtId="0" fontId="0" fillId="10" borderId="102" xfId="0" applyFill="1" applyBorder="1" applyAlignment="1">
      <alignment vertical="center"/>
    </xf>
    <xf numFmtId="178" fontId="24" fillId="10" borderId="74" xfId="0" applyNumberFormat="1" applyFont="1" applyFill="1" applyBorder="1" applyAlignment="1">
      <alignment horizontal="left" vertical="center" indent="1"/>
    </xf>
    <xf numFmtId="178" fontId="48" fillId="10" borderId="74" xfId="0" applyNumberFormat="1" applyFont="1" applyFill="1" applyBorder="1" applyAlignment="1">
      <alignment horizontal="left" vertical="center" indent="1"/>
    </xf>
    <xf numFmtId="0" fontId="6" fillId="0" borderId="104" xfId="0" applyFont="1" applyFill="1" applyBorder="1" applyAlignment="1">
      <alignment vertical="center" wrapText="1"/>
    </xf>
    <xf numFmtId="0" fontId="0" fillId="0" borderId="104" xfId="0" applyFont="1" applyFill="1" applyBorder="1" applyAlignment="1">
      <alignment vertical="center" wrapText="1"/>
    </xf>
    <xf numFmtId="0" fontId="0" fillId="0" borderId="125" xfId="0" applyFont="1" applyFill="1" applyBorder="1" applyAlignment="1">
      <alignment vertical="center" wrapText="1"/>
    </xf>
    <xf numFmtId="181" fontId="6" fillId="10" borderId="155" xfId="0" applyNumberFormat="1" applyFont="1" applyFill="1" applyBorder="1" applyAlignment="1">
      <alignment horizontal="center" vertical="center"/>
    </xf>
    <xf numFmtId="181" fontId="0" fillId="10" borderId="156" xfId="0" applyNumberFormat="1" applyFill="1" applyBorder="1" applyAlignment="1">
      <alignment horizontal="center" vertical="center"/>
    </xf>
    <xf numFmtId="0" fontId="45" fillId="0" borderId="0" xfId="0" applyFont="1" applyFill="1" applyAlignment="1">
      <alignment horizontal="center" vertical="center"/>
    </xf>
    <xf numFmtId="0" fontId="0" fillId="0" borderId="0" xfId="0" applyAlignment="1">
      <alignment vertical="center"/>
    </xf>
    <xf numFmtId="0" fontId="25" fillId="0" borderId="115" xfId="0" applyFont="1" applyFill="1" applyBorder="1" applyAlignment="1">
      <alignment horizontal="center" vertical="center"/>
    </xf>
    <xf numFmtId="0" fontId="3" fillId="0" borderId="145" xfId="0" applyFont="1" applyBorder="1" applyAlignment="1">
      <alignment horizontal="center" vertical="center"/>
    </xf>
    <xf numFmtId="0" fontId="25" fillId="0" borderId="145" xfId="0" applyFont="1" applyFill="1" applyBorder="1" applyAlignment="1">
      <alignment horizontal="center" vertical="center"/>
    </xf>
    <xf numFmtId="0" fontId="3" fillId="0" borderId="146" xfId="0" applyFont="1" applyBorder="1" applyAlignment="1">
      <alignment horizontal="center" vertical="center"/>
    </xf>
    <xf numFmtId="0" fontId="6" fillId="10" borderId="77" xfId="0" applyFont="1" applyFill="1" applyBorder="1" applyAlignment="1">
      <alignment horizontal="center" vertical="center"/>
    </xf>
    <xf numFmtId="0" fontId="0" fillId="10" borderId="71" xfId="0" applyFill="1" applyBorder="1" applyAlignment="1">
      <alignment horizontal="center" vertical="center"/>
    </xf>
    <xf numFmtId="0" fontId="0" fillId="10" borderId="82" xfId="0" applyFill="1" applyBorder="1" applyAlignment="1">
      <alignment horizontal="center" vertical="center"/>
    </xf>
    <xf numFmtId="0" fontId="0" fillId="10" borderId="74" xfId="0" applyFill="1" applyBorder="1" applyAlignment="1">
      <alignment horizontal="center" vertical="center"/>
    </xf>
    <xf numFmtId="49" fontId="6" fillId="0" borderId="104" xfId="0" applyNumberFormat="1" applyFont="1" applyFill="1" applyBorder="1" applyAlignment="1">
      <alignment horizontal="center" vertical="center"/>
    </xf>
    <xf numFmtId="0" fontId="0" fillId="0" borderId="104" xfId="0" applyFill="1" applyBorder="1" applyAlignment="1">
      <alignment horizontal="center" vertical="center"/>
    </xf>
    <xf numFmtId="0" fontId="0" fillId="0" borderId="90" xfId="0" applyFill="1" applyBorder="1" applyAlignment="1">
      <alignment horizontal="center" vertical="center"/>
    </xf>
    <xf numFmtId="0" fontId="6" fillId="10" borderId="130" xfId="0" applyFont="1" applyFill="1" applyBorder="1" applyAlignment="1">
      <alignment horizontal="center" vertical="center"/>
    </xf>
    <xf numFmtId="0" fontId="0" fillId="10" borderId="131" xfId="0" applyFill="1" applyBorder="1" applyAlignment="1">
      <alignment horizontal="center" vertical="center"/>
    </xf>
    <xf numFmtId="0" fontId="0" fillId="10" borderId="137" xfId="0" applyFill="1" applyBorder="1" applyAlignment="1">
      <alignment horizontal="center" vertical="center"/>
    </xf>
    <xf numFmtId="0" fontId="0" fillId="10" borderId="128" xfId="0" applyFill="1" applyBorder="1" applyAlignment="1">
      <alignment horizontal="center" vertical="center"/>
    </xf>
    <xf numFmtId="0" fontId="6" fillId="0" borderId="124" xfId="0" applyFont="1" applyFill="1" applyBorder="1" applyAlignment="1">
      <alignment horizontal="center" vertical="center"/>
    </xf>
    <xf numFmtId="0" fontId="0" fillId="0" borderId="124" xfId="0" applyFill="1" applyBorder="1" applyAlignment="1">
      <alignment horizontal="center" vertical="center"/>
    </xf>
    <xf numFmtId="0" fontId="6" fillId="0" borderId="71" xfId="0" applyFont="1" applyFill="1" applyBorder="1" applyAlignment="1">
      <alignment horizontal="center" vertical="center"/>
    </xf>
    <xf numFmtId="0" fontId="0" fillId="0" borderId="76" xfId="0" applyBorder="1" applyAlignment="1">
      <alignment horizontal="center" vertical="center"/>
    </xf>
    <xf numFmtId="0" fontId="0" fillId="0" borderId="74" xfId="0" applyBorder="1" applyAlignment="1">
      <alignment horizontal="center" vertical="center"/>
    </xf>
    <xf numFmtId="0" fontId="0" fillId="0" borderId="92" xfId="0" applyBorder="1" applyAlignment="1">
      <alignment horizontal="center" vertical="center"/>
    </xf>
    <xf numFmtId="0" fontId="6" fillId="9" borderId="104" xfId="0" applyFont="1" applyFill="1" applyBorder="1" applyAlignment="1">
      <alignment horizontal="center" vertical="center"/>
    </xf>
    <xf numFmtId="0" fontId="0" fillId="0" borderId="90" xfId="0" applyBorder="1" applyAlignment="1">
      <alignment vertical="center"/>
    </xf>
    <xf numFmtId="0" fontId="6" fillId="14" borderId="104" xfId="0" applyFont="1" applyFill="1" applyBorder="1" applyAlignment="1">
      <alignment horizontal="center" vertical="center"/>
    </xf>
    <xf numFmtId="0" fontId="6" fillId="11" borderId="104" xfId="0" applyFont="1" applyFill="1" applyBorder="1" applyAlignment="1">
      <alignment horizontal="center" vertical="center"/>
    </xf>
    <xf numFmtId="0" fontId="0" fillId="0" borderId="138" xfId="0" applyBorder="1" applyAlignment="1">
      <alignment vertical="center"/>
    </xf>
    <xf numFmtId="0" fontId="6" fillId="0" borderId="104" xfId="0" applyFont="1" applyFill="1" applyBorder="1" applyAlignment="1">
      <alignment horizontal="center" vertical="center" wrapText="1"/>
    </xf>
    <xf numFmtId="0" fontId="6" fillId="0" borderId="138" xfId="0" applyFont="1" applyFill="1" applyBorder="1" applyAlignment="1">
      <alignment horizontal="center" vertical="center" wrapText="1"/>
    </xf>
    <xf numFmtId="0" fontId="6" fillId="0" borderId="128" xfId="0" applyFont="1" applyFill="1" applyBorder="1" applyAlignment="1">
      <alignment horizontal="center" vertical="center" wrapText="1"/>
    </xf>
    <xf numFmtId="0" fontId="6" fillId="0" borderId="129" xfId="0" applyFont="1" applyFill="1" applyBorder="1" applyAlignment="1">
      <alignment horizontal="center" vertical="center" wrapText="1"/>
    </xf>
    <xf numFmtId="3" fontId="36" fillId="0" borderId="131" xfId="1" applyNumberFormat="1" applyFill="1" applyBorder="1" applyAlignment="1">
      <alignment horizontal="center" vertical="center"/>
    </xf>
    <xf numFmtId="3" fontId="36" fillId="0" borderId="139" xfId="1" applyNumberFormat="1" applyFill="1" applyBorder="1" applyAlignment="1">
      <alignment horizontal="center" vertical="center"/>
    </xf>
    <xf numFmtId="3" fontId="36" fillId="0" borderId="145" xfId="1" applyNumberFormat="1" applyFill="1" applyBorder="1" applyAlignment="1">
      <alignment horizontal="center" vertical="center"/>
    </xf>
    <xf numFmtId="3" fontId="36" fillId="0" borderId="146" xfId="1" applyNumberFormat="1" applyFill="1" applyBorder="1" applyAlignment="1">
      <alignment horizontal="center" vertical="center"/>
    </xf>
    <xf numFmtId="0" fontId="6" fillId="0" borderId="130" xfId="0" applyFont="1" applyFill="1" applyBorder="1" applyAlignment="1">
      <alignment horizontal="center" vertical="center"/>
    </xf>
    <xf numFmtId="0" fontId="6" fillId="0" borderId="131" xfId="0" applyFont="1" applyFill="1" applyBorder="1" applyAlignment="1">
      <alignment horizontal="center" vertical="center"/>
    </xf>
    <xf numFmtId="0" fontId="6" fillId="0" borderId="136" xfId="0" applyFont="1" applyFill="1" applyBorder="1" applyAlignment="1">
      <alignment horizontal="center" vertical="center"/>
    </xf>
    <xf numFmtId="0" fontId="6" fillId="0" borderId="137" xfId="0" applyFont="1" applyFill="1" applyBorder="1" applyAlignment="1">
      <alignment horizontal="center" vertical="center"/>
    </xf>
    <xf numFmtId="0" fontId="6" fillId="0" borderId="108" xfId="0" applyFont="1" applyFill="1" applyBorder="1" applyAlignment="1">
      <alignment horizontal="center" vertical="center" shrinkToFit="1"/>
    </xf>
    <xf numFmtId="0" fontId="6" fillId="0" borderId="109" xfId="0" applyFont="1" applyFill="1" applyBorder="1" applyAlignment="1">
      <alignment horizontal="center" vertical="center" shrinkToFit="1"/>
    </xf>
    <xf numFmtId="0" fontId="6" fillId="0" borderId="90" xfId="0" applyFont="1" applyFill="1" applyBorder="1" applyAlignment="1">
      <alignment horizontal="center" vertical="center"/>
    </xf>
    <xf numFmtId="0" fontId="0" fillId="0" borderId="88" xfId="0" applyBorder="1" applyAlignment="1">
      <alignment horizontal="center" vertical="center"/>
    </xf>
    <xf numFmtId="0" fontId="0" fillId="0" borderId="135" xfId="0" applyBorder="1" applyAlignment="1">
      <alignment horizontal="center" vertical="center"/>
    </xf>
    <xf numFmtId="0" fontId="6" fillId="13" borderId="77" xfId="0" applyFont="1" applyFill="1" applyBorder="1" applyAlignment="1">
      <alignment horizontal="center" vertical="center"/>
    </xf>
    <xf numFmtId="0" fontId="0" fillId="13" borderId="71" xfId="0" applyFill="1" applyBorder="1" applyAlignment="1">
      <alignment horizontal="center" vertical="center"/>
    </xf>
    <xf numFmtId="0" fontId="0" fillId="13" borderId="113" xfId="0" applyFill="1" applyBorder="1" applyAlignment="1">
      <alignment horizontal="center" vertical="center"/>
    </xf>
    <xf numFmtId="0" fontId="0" fillId="13" borderId="91" xfId="0" applyFill="1" applyBorder="1" applyAlignment="1">
      <alignment horizontal="center" vertical="center"/>
    </xf>
    <xf numFmtId="0" fontId="0" fillId="13" borderId="78" xfId="0" applyFill="1" applyBorder="1" applyAlignment="1">
      <alignment horizontal="center" vertical="center"/>
    </xf>
    <xf numFmtId="0" fontId="0" fillId="13" borderId="93" xfId="0" applyFill="1" applyBorder="1" applyAlignment="1">
      <alignment horizontal="center" vertical="center"/>
    </xf>
    <xf numFmtId="0" fontId="6" fillId="13" borderId="151" xfId="0" applyFont="1" applyFill="1" applyBorder="1" applyAlignment="1">
      <alignment horizontal="center" vertical="center"/>
    </xf>
    <xf numFmtId="0" fontId="0" fillId="13" borderId="133" xfId="0" applyFill="1" applyBorder="1" applyAlignment="1">
      <alignment horizontal="center" vertical="center"/>
    </xf>
    <xf numFmtId="0" fontId="0" fillId="13" borderId="134" xfId="0" applyFill="1" applyBorder="1" applyAlignment="1">
      <alignment horizontal="center" vertical="center"/>
    </xf>
    <xf numFmtId="0" fontId="0" fillId="13" borderId="82" xfId="0" applyFill="1" applyBorder="1" applyAlignment="1">
      <alignment horizontal="center" vertical="center"/>
    </xf>
    <xf numFmtId="0" fontId="0" fillId="13" borderId="74" xfId="0" applyFill="1" applyBorder="1" applyAlignment="1">
      <alignment horizontal="center" vertical="center"/>
    </xf>
    <xf numFmtId="0" fontId="0" fillId="13" borderId="115" xfId="0" applyFill="1" applyBorder="1" applyAlignment="1">
      <alignment horizontal="center" vertical="center"/>
    </xf>
    <xf numFmtId="49" fontId="6" fillId="13" borderId="77" xfId="0" applyNumberFormat="1" applyFont="1" applyFill="1" applyBorder="1" applyAlignment="1">
      <alignment horizontal="center" vertical="center"/>
    </xf>
    <xf numFmtId="0" fontId="0" fillId="0" borderId="131" xfId="0" applyBorder="1" applyAlignment="1">
      <alignment horizontal="center" vertical="center"/>
    </xf>
    <xf numFmtId="0" fontId="0" fillId="0" borderId="139" xfId="0" applyBorder="1" applyAlignment="1">
      <alignment horizontal="center" vertical="center"/>
    </xf>
    <xf numFmtId="0" fontId="0" fillId="0" borderId="128" xfId="0" applyBorder="1" applyAlignment="1">
      <alignment horizontal="center" vertical="center"/>
    </xf>
    <xf numFmtId="0" fontId="6" fillId="0" borderId="87" xfId="0" applyFont="1" applyFill="1" applyBorder="1" applyAlignment="1">
      <alignment vertical="center" wrapText="1"/>
    </xf>
    <xf numFmtId="0" fontId="0" fillId="0" borderId="71" xfId="0" applyFont="1" applyBorder="1" applyAlignment="1">
      <alignment vertical="center" wrapText="1"/>
    </xf>
    <xf numFmtId="0" fontId="0" fillId="0" borderId="113" xfId="0" applyFont="1" applyBorder="1" applyAlignment="1">
      <alignment vertical="center" wrapText="1"/>
    </xf>
    <xf numFmtId="0" fontId="0" fillId="0" borderId="86" xfId="0" applyFont="1" applyBorder="1" applyAlignment="1">
      <alignment vertical="center" wrapText="1"/>
    </xf>
    <xf numFmtId="0" fontId="0" fillId="0" borderId="0" xfId="0" applyFont="1" applyBorder="1" applyAlignment="1">
      <alignment vertical="center" wrapText="1"/>
    </xf>
    <xf numFmtId="0" fontId="0" fillId="0" borderId="114" xfId="0" applyFont="1" applyBorder="1" applyAlignment="1">
      <alignment vertical="center" wrapText="1"/>
    </xf>
    <xf numFmtId="0" fontId="0" fillId="0" borderId="103" xfId="0" applyFont="1" applyBorder="1" applyAlignment="1">
      <alignment vertical="center" wrapText="1"/>
    </xf>
    <xf numFmtId="0" fontId="0" fillId="0" borderId="74" xfId="0" applyFont="1" applyBorder="1" applyAlignment="1">
      <alignment vertical="center" wrapText="1"/>
    </xf>
    <xf numFmtId="0" fontId="0" fillId="0" borderId="115" xfId="0" applyFont="1" applyBorder="1" applyAlignment="1">
      <alignment vertical="center" wrapText="1"/>
    </xf>
    <xf numFmtId="0" fontId="0" fillId="0" borderId="115" xfId="0" applyBorder="1" applyAlignment="1">
      <alignment horizontal="center" vertical="center"/>
    </xf>
    <xf numFmtId="0" fontId="0" fillId="0" borderId="105" xfId="0" applyFont="1" applyBorder="1" applyAlignment="1">
      <alignment horizontal="center" vertical="center"/>
    </xf>
    <xf numFmtId="0" fontId="0" fillId="0" borderId="106" xfId="0" applyFont="1" applyFill="1" applyBorder="1" applyAlignment="1">
      <alignment horizontal="center" vertical="center"/>
    </xf>
    <xf numFmtId="0" fontId="0" fillId="0" borderId="105" xfId="0" applyFont="1" applyFill="1" applyBorder="1" applyAlignment="1">
      <alignment horizontal="center" vertical="center"/>
    </xf>
    <xf numFmtId="0" fontId="0" fillId="0" borderId="24" xfId="0" applyFont="1" applyFill="1" applyBorder="1" applyAlignment="1">
      <alignment horizontal="center" vertical="center"/>
    </xf>
    <xf numFmtId="0" fontId="13" fillId="0" borderId="140" xfId="0" applyFont="1" applyBorder="1" applyAlignment="1">
      <alignment horizontal="center" vertical="center"/>
    </xf>
    <xf numFmtId="0" fontId="13" fillId="0" borderId="80" xfId="0" applyFont="1" applyBorder="1" applyAlignment="1">
      <alignment horizontal="center" vertical="center"/>
    </xf>
    <xf numFmtId="0" fontId="13" fillId="0" borderId="71" xfId="0" applyFont="1" applyBorder="1" applyAlignment="1">
      <alignment horizontal="left" vertical="center" wrapText="1"/>
    </xf>
    <xf numFmtId="0" fontId="13" fillId="0" borderId="72" xfId="0" applyFont="1" applyBorder="1" applyAlignment="1">
      <alignment horizontal="left" vertical="center" wrapText="1"/>
    </xf>
    <xf numFmtId="0" fontId="13" fillId="0" borderId="78" xfId="0" applyFont="1" applyBorder="1" applyAlignment="1">
      <alignment horizontal="left" vertical="center" wrapText="1"/>
    </xf>
    <xf numFmtId="0" fontId="13" fillId="0" borderId="79" xfId="0" applyFont="1" applyBorder="1" applyAlignment="1">
      <alignment horizontal="left" vertical="center" wrapText="1"/>
    </xf>
    <xf numFmtId="0" fontId="13" fillId="0" borderId="0" xfId="0" applyFont="1" applyBorder="1" applyAlignment="1">
      <alignment horizontal="left" vertical="center" wrapText="1"/>
    </xf>
    <xf numFmtId="0" fontId="13" fillId="0" borderId="76" xfId="0" applyFont="1" applyBorder="1" applyAlignment="1">
      <alignment horizontal="left" vertical="center" wrapText="1"/>
    </xf>
    <xf numFmtId="0" fontId="13" fillId="0" borderId="73" xfId="0" applyFont="1" applyBorder="1" applyAlignment="1">
      <alignment horizontal="center" vertical="center"/>
    </xf>
    <xf numFmtId="0" fontId="13" fillId="0" borderId="107" xfId="0" applyFont="1" applyBorder="1" applyAlignment="1">
      <alignment horizontal="center" vertical="center"/>
    </xf>
    <xf numFmtId="0" fontId="13" fillId="0" borderId="74" xfId="0" applyFont="1" applyBorder="1" applyAlignment="1">
      <alignment horizontal="left" vertical="center" wrapText="1"/>
    </xf>
    <xf numFmtId="0" fontId="13" fillId="0" borderId="75" xfId="0" applyFont="1" applyBorder="1" applyAlignment="1">
      <alignment horizontal="left" vertical="center" wrapText="1"/>
    </xf>
    <xf numFmtId="0" fontId="13" fillId="0" borderId="81" xfId="0" applyFont="1" applyBorder="1" applyAlignment="1">
      <alignment horizontal="left" vertical="center" wrapText="1"/>
    </xf>
    <xf numFmtId="0" fontId="13" fillId="0" borderId="141" xfId="0" applyFont="1" applyBorder="1" applyAlignment="1">
      <alignment horizontal="center" vertical="center"/>
    </xf>
    <xf numFmtId="0" fontId="13" fillId="0" borderId="133" xfId="0" applyFont="1" applyBorder="1" applyAlignment="1">
      <alignment horizontal="left" vertical="center"/>
    </xf>
    <xf numFmtId="0" fontId="13" fillId="0" borderId="142" xfId="0" applyFont="1" applyBorder="1" applyAlignment="1">
      <alignment horizontal="left" vertical="center"/>
    </xf>
    <xf numFmtId="0" fontId="13" fillId="0" borderId="78" xfId="0" applyFont="1" applyBorder="1" applyAlignment="1">
      <alignment horizontal="left" vertical="center"/>
    </xf>
    <xf numFmtId="0" fontId="13" fillId="0" borderId="79" xfId="0" applyFont="1" applyBorder="1" applyAlignment="1">
      <alignment horizontal="left" vertical="center"/>
    </xf>
    <xf numFmtId="49" fontId="2" fillId="0" borderId="77" xfId="2" applyNumberFormat="1" applyBorder="1" applyAlignment="1">
      <alignment horizontal="center" vertical="center"/>
    </xf>
    <xf numFmtId="49" fontId="2" fillId="0" borderId="71" xfId="2" applyNumberFormat="1" applyBorder="1" applyAlignment="1">
      <alignment horizontal="center" vertical="center"/>
    </xf>
    <xf numFmtId="49" fontId="2" fillId="0" borderId="72" xfId="2" applyNumberForma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BFBFB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33CC"/>
      <color rgb="FFCCFFFF"/>
      <color rgb="FFFF6600"/>
      <color rgb="FFFFFFCC"/>
      <color rgb="FFCCECFF"/>
      <color rgb="FFFF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41027741902633"/>
          <c:y val="0.21597182307584481"/>
          <c:w val="0.64848586383486317"/>
          <c:h val="0.72419893873814445"/>
        </c:manualLayout>
      </c:layout>
      <c:scatterChart>
        <c:scatterStyle val="lineMarker"/>
        <c:varyColors val="0"/>
        <c:ser>
          <c:idx val="0"/>
          <c:order val="0"/>
          <c:tx>
            <c:strRef>
              <c:f>【参考】告示の風圧力算定式!$T$58</c:f>
              <c:strCache>
                <c:ptCount val="1"/>
                <c:pt idx="0">
                  <c:v>平部</c:v>
                </c:pt>
              </c:strCache>
            </c:strRef>
          </c:tx>
          <c:marker>
            <c:symbol val="none"/>
          </c:marker>
          <c:xVal>
            <c:numRef>
              <c:f>【参考】告示の風圧力算定式!$U$57:$Y$57</c:f>
              <c:numCache>
                <c:formatCode>General</c:formatCode>
                <c:ptCount val="5"/>
                <c:pt idx="0">
                  <c:v>0</c:v>
                </c:pt>
                <c:pt idx="1">
                  <c:v>10</c:v>
                </c:pt>
                <c:pt idx="2">
                  <c:v>20</c:v>
                </c:pt>
                <c:pt idx="3">
                  <c:v>30</c:v>
                </c:pt>
                <c:pt idx="4">
                  <c:v>40</c:v>
                </c:pt>
              </c:numCache>
            </c:numRef>
          </c:xVal>
          <c:yVal>
            <c:numRef>
              <c:f>【参考】告示の風圧力算定式!$U$58:$Y$58</c:f>
              <c:numCache>
                <c:formatCode>General</c:formatCode>
                <c:ptCount val="5"/>
                <c:pt idx="0">
                  <c:v>-2.5</c:v>
                </c:pt>
                <c:pt idx="1">
                  <c:v>-2.5</c:v>
                </c:pt>
                <c:pt idx="2">
                  <c:v>-2.5</c:v>
                </c:pt>
                <c:pt idx="3">
                  <c:v>-2.5</c:v>
                </c:pt>
                <c:pt idx="4">
                  <c:v>-2.5</c:v>
                </c:pt>
              </c:numCache>
            </c:numRef>
          </c:yVal>
          <c:smooth val="0"/>
        </c:ser>
        <c:ser>
          <c:idx val="1"/>
          <c:order val="1"/>
          <c:tx>
            <c:strRef>
              <c:f>【参考】告示の風圧力算定式!$T$59</c:f>
              <c:strCache>
                <c:ptCount val="1"/>
                <c:pt idx="0">
                  <c:v>外周部</c:v>
                </c:pt>
              </c:strCache>
            </c:strRef>
          </c:tx>
          <c:spPr>
            <a:ln>
              <a:prstDash val="dash"/>
            </a:ln>
          </c:spPr>
          <c:marker>
            <c:symbol val="none"/>
          </c:marker>
          <c:xVal>
            <c:numRef>
              <c:f>【参考】告示の風圧力算定式!$U$57:$Y$57</c:f>
              <c:numCache>
                <c:formatCode>General</c:formatCode>
                <c:ptCount val="5"/>
                <c:pt idx="0">
                  <c:v>0</c:v>
                </c:pt>
                <c:pt idx="1">
                  <c:v>10</c:v>
                </c:pt>
                <c:pt idx="2">
                  <c:v>20</c:v>
                </c:pt>
                <c:pt idx="3">
                  <c:v>30</c:v>
                </c:pt>
                <c:pt idx="4">
                  <c:v>40</c:v>
                </c:pt>
              </c:numCache>
            </c:numRef>
          </c:xVal>
          <c:yVal>
            <c:numRef>
              <c:f>【参考】告示の風圧力算定式!$U$59:$Y$59</c:f>
              <c:numCache>
                <c:formatCode>General</c:formatCode>
                <c:ptCount val="5"/>
                <c:pt idx="0">
                  <c:v>-3.2</c:v>
                </c:pt>
                <c:pt idx="1">
                  <c:v>-3.2</c:v>
                </c:pt>
                <c:pt idx="2">
                  <c:v>-3.2</c:v>
                </c:pt>
                <c:pt idx="3">
                  <c:v>-3.2</c:v>
                </c:pt>
                <c:pt idx="4">
                  <c:v>-3.2</c:v>
                </c:pt>
              </c:numCache>
            </c:numRef>
          </c:yVal>
          <c:smooth val="0"/>
        </c:ser>
        <c:ser>
          <c:idx val="2"/>
          <c:order val="2"/>
          <c:tx>
            <c:strRef>
              <c:f>【参考】告示の風圧力算定式!$T$60</c:f>
              <c:strCache>
                <c:ptCount val="1"/>
                <c:pt idx="0">
                  <c:v>隅角部</c:v>
                </c:pt>
              </c:strCache>
            </c:strRef>
          </c:tx>
          <c:spPr>
            <a:ln>
              <a:prstDash val="sysDash"/>
            </a:ln>
          </c:spPr>
          <c:marker>
            <c:symbol val="none"/>
          </c:marker>
          <c:xVal>
            <c:numRef>
              <c:f>【参考】告示の風圧力算定式!$U$57:$Y$57</c:f>
              <c:numCache>
                <c:formatCode>General</c:formatCode>
                <c:ptCount val="5"/>
                <c:pt idx="0">
                  <c:v>0</c:v>
                </c:pt>
                <c:pt idx="1">
                  <c:v>10</c:v>
                </c:pt>
                <c:pt idx="2">
                  <c:v>20</c:v>
                </c:pt>
                <c:pt idx="3">
                  <c:v>30</c:v>
                </c:pt>
                <c:pt idx="4">
                  <c:v>40</c:v>
                </c:pt>
              </c:numCache>
            </c:numRef>
          </c:xVal>
          <c:yVal>
            <c:numRef>
              <c:f>【参考】告示の風圧力算定式!$U$60:$Y$60</c:f>
              <c:numCache>
                <c:formatCode>General</c:formatCode>
                <c:ptCount val="5"/>
                <c:pt idx="0">
                  <c:v>-4.3</c:v>
                </c:pt>
                <c:pt idx="1">
                  <c:v>-4.3</c:v>
                </c:pt>
                <c:pt idx="2">
                  <c:v>-3.2</c:v>
                </c:pt>
                <c:pt idx="3">
                  <c:v>-3.2</c:v>
                </c:pt>
                <c:pt idx="4">
                  <c:v>-3.2</c:v>
                </c:pt>
              </c:numCache>
            </c:numRef>
          </c:yVal>
          <c:smooth val="0"/>
        </c:ser>
        <c:ser>
          <c:idx val="3"/>
          <c:order val="3"/>
          <c:tx>
            <c:strRef>
              <c:f>【参考】告示の風圧力算定式!$T$61</c:f>
              <c:strCache>
                <c:ptCount val="1"/>
                <c:pt idx="0">
                  <c:v>棟端部</c:v>
                </c:pt>
              </c:strCache>
            </c:strRef>
          </c:tx>
          <c:spPr>
            <a:ln>
              <a:prstDash val="lgDash"/>
            </a:ln>
          </c:spPr>
          <c:marker>
            <c:symbol val="none"/>
          </c:marker>
          <c:xVal>
            <c:numRef>
              <c:f>【参考】告示の風圧力算定式!$U$57:$Y$57</c:f>
              <c:numCache>
                <c:formatCode>General</c:formatCode>
                <c:ptCount val="5"/>
                <c:pt idx="0">
                  <c:v>0</c:v>
                </c:pt>
                <c:pt idx="1">
                  <c:v>10</c:v>
                </c:pt>
                <c:pt idx="2">
                  <c:v>20</c:v>
                </c:pt>
                <c:pt idx="3">
                  <c:v>30</c:v>
                </c:pt>
                <c:pt idx="4">
                  <c:v>40</c:v>
                </c:pt>
              </c:numCache>
            </c:numRef>
          </c:xVal>
          <c:yVal>
            <c:numRef>
              <c:f>【参考】告示の風圧力算定式!$U$61:$Y$61</c:f>
              <c:numCache>
                <c:formatCode>General</c:formatCode>
                <c:ptCount val="5"/>
                <c:pt idx="0">
                  <c:v>-3.2</c:v>
                </c:pt>
                <c:pt idx="1">
                  <c:v>-3.2</c:v>
                </c:pt>
                <c:pt idx="2">
                  <c:v>-5.4</c:v>
                </c:pt>
                <c:pt idx="3">
                  <c:v>-3.2</c:v>
                </c:pt>
                <c:pt idx="4">
                  <c:v>-3.2</c:v>
                </c:pt>
              </c:numCache>
            </c:numRef>
          </c:yVal>
          <c:smooth val="0"/>
        </c:ser>
        <c:dLbls>
          <c:showLegendKey val="0"/>
          <c:showVal val="0"/>
          <c:showCatName val="0"/>
          <c:showSerName val="0"/>
          <c:showPercent val="0"/>
          <c:showBubbleSize val="0"/>
        </c:dLbls>
        <c:axId val="208144640"/>
        <c:axId val="208159104"/>
      </c:scatterChart>
      <c:valAx>
        <c:axId val="208144640"/>
        <c:scaling>
          <c:orientation val="minMax"/>
          <c:max val="40"/>
        </c:scaling>
        <c:delete val="0"/>
        <c:axPos val="b"/>
        <c:title>
          <c:tx>
            <c:rich>
              <a:bodyPr/>
              <a:lstStyle/>
              <a:p>
                <a:pPr>
                  <a:defRPr/>
                </a:pPr>
                <a:r>
                  <a:rPr lang="ja-JP" altLang="en-US" b="0"/>
                  <a:t>屋根勾配（</a:t>
                </a:r>
                <a:r>
                  <a:rPr lang="en-US" altLang="ja-JP" b="0"/>
                  <a:t>θ</a:t>
                </a:r>
                <a:r>
                  <a:rPr lang="ja-JP" altLang="en-US" b="0"/>
                  <a:t>）</a:t>
                </a:r>
              </a:p>
            </c:rich>
          </c:tx>
          <c:layout>
            <c:manualLayout>
              <c:xMode val="edge"/>
              <c:yMode val="edge"/>
              <c:x val="0.39309993658200132"/>
              <c:y val="1.3888776723422393E-2"/>
            </c:manualLayout>
          </c:layout>
          <c:overlay val="0"/>
        </c:title>
        <c:numFmt formatCode="General" sourceLinked="1"/>
        <c:majorTickMark val="out"/>
        <c:minorTickMark val="none"/>
        <c:tickLblPos val="high"/>
        <c:crossAx val="208159104"/>
        <c:crosses val="autoZero"/>
        <c:crossBetween val="midCat"/>
      </c:valAx>
      <c:valAx>
        <c:axId val="208159104"/>
        <c:scaling>
          <c:orientation val="minMax"/>
        </c:scaling>
        <c:delete val="0"/>
        <c:axPos val="l"/>
        <c:majorGridlines/>
        <c:title>
          <c:tx>
            <c:rich>
              <a:bodyPr rot="0" vert="wordArtVertRtl"/>
              <a:lstStyle/>
              <a:p>
                <a:pPr>
                  <a:defRPr/>
                </a:pPr>
                <a:r>
                  <a:rPr lang="ja-JP" altLang="en-US" b="0"/>
                  <a:t>ピーク外圧係数</a:t>
                </a:r>
              </a:p>
            </c:rich>
          </c:tx>
          <c:overlay val="0"/>
        </c:title>
        <c:numFmt formatCode="General" sourceLinked="1"/>
        <c:majorTickMark val="out"/>
        <c:minorTickMark val="none"/>
        <c:tickLblPos val="nextTo"/>
        <c:crossAx val="208144640"/>
        <c:crosses val="autoZero"/>
        <c:crossBetween val="midCat"/>
      </c:valAx>
    </c:plotArea>
    <c:legend>
      <c:legendPos val="r"/>
      <c:layout>
        <c:manualLayout>
          <c:xMode val="edge"/>
          <c:yMode val="edge"/>
          <c:x val="0.79340319434827622"/>
          <c:y val="0.20307363288990585"/>
          <c:w val="0.20659680565172384"/>
          <c:h val="0.41672560297628741"/>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013819202832205"/>
          <c:y val="5.018827454803608E-2"/>
          <c:w val="0.79485979368857962"/>
          <c:h val="0.68706071363683685"/>
        </c:manualLayout>
      </c:layout>
      <c:scatterChart>
        <c:scatterStyle val="lineMarker"/>
        <c:varyColors val="0"/>
        <c:ser>
          <c:idx val="0"/>
          <c:order val="0"/>
          <c:tx>
            <c:strRef>
              <c:f>【参考】告示の風圧力算定式!$T$26</c:f>
              <c:strCache>
                <c:ptCount val="1"/>
                <c:pt idx="0">
                  <c:v>Ｃpe</c:v>
                </c:pt>
              </c:strCache>
            </c:strRef>
          </c:tx>
          <c:marker>
            <c:symbol val="none"/>
          </c:marker>
          <c:xVal>
            <c:numRef>
              <c:f>【参考】告示の風圧力算定式!$U$25:$X$25</c:f>
              <c:numCache>
                <c:formatCode>General</c:formatCode>
                <c:ptCount val="4"/>
                <c:pt idx="0">
                  <c:v>10</c:v>
                </c:pt>
                <c:pt idx="1">
                  <c:v>30</c:v>
                </c:pt>
                <c:pt idx="2">
                  <c:v>45</c:v>
                </c:pt>
                <c:pt idx="3">
                  <c:v>90</c:v>
                </c:pt>
              </c:numCache>
            </c:numRef>
          </c:xVal>
          <c:yVal>
            <c:numRef>
              <c:f>【参考】告示の風圧力算定式!$U$26:$X$26</c:f>
              <c:numCache>
                <c:formatCode>General</c:formatCode>
                <c:ptCount val="4"/>
                <c:pt idx="0">
                  <c:v>0</c:v>
                </c:pt>
                <c:pt idx="1">
                  <c:v>0.2</c:v>
                </c:pt>
                <c:pt idx="2">
                  <c:v>0.4</c:v>
                </c:pt>
                <c:pt idx="3">
                  <c:v>0.8</c:v>
                </c:pt>
              </c:numCache>
            </c:numRef>
          </c:yVal>
          <c:smooth val="0"/>
        </c:ser>
        <c:dLbls>
          <c:showLegendKey val="0"/>
          <c:showVal val="0"/>
          <c:showCatName val="0"/>
          <c:showSerName val="0"/>
          <c:showPercent val="0"/>
          <c:showBubbleSize val="0"/>
        </c:dLbls>
        <c:axId val="208179584"/>
        <c:axId val="208181504"/>
      </c:scatterChart>
      <c:valAx>
        <c:axId val="208179584"/>
        <c:scaling>
          <c:orientation val="minMax"/>
          <c:max val="90"/>
          <c:min val="0"/>
        </c:scaling>
        <c:delete val="0"/>
        <c:axPos val="b"/>
        <c:title>
          <c:tx>
            <c:rich>
              <a:bodyPr/>
              <a:lstStyle/>
              <a:p>
                <a:pPr>
                  <a:defRPr/>
                </a:pPr>
                <a:r>
                  <a:rPr lang="ja-JP" altLang="en-US" b="0"/>
                  <a:t>屋根勾配（</a:t>
                </a:r>
                <a:r>
                  <a:rPr lang="en-US" altLang="ja-JP" b="0"/>
                  <a:t>θ</a:t>
                </a:r>
                <a:r>
                  <a:rPr lang="ja-JP" altLang="en-US" b="0"/>
                  <a:t>）</a:t>
                </a:r>
              </a:p>
            </c:rich>
          </c:tx>
          <c:layout/>
          <c:overlay val="0"/>
        </c:title>
        <c:numFmt formatCode="General" sourceLinked="1"/>
        <c:majorTickMark val="out"/>
        <c:minorTickMark val="none"/>
        <c:tickLblPos val="nextTo"/>
        <c:crossAx val="208181504"/>
        <c:crosses val="autoZero"/>
        <c:crossBetween val="midCat"/>
      </c:valAx>
      <c:valAx>
        <c:axId val="208181504"/>
        <c:scaling>
          <c:orientation val="minMax"/>
        </c:scaling>
        <c:delete val="0"/>
        <c:axPos val="l"/>
        <c:majorGridlines/>
        <c:title>
          <c:tx>
            <c:rich>
              <a:bodyPr rot="0" vert="horz"/>
              <a:lstStyle/>
              <a:p>
                <a:pPr>
                  <a:defRPr/>
                </a:pPr>
                <a:r>
                  <a:rPr lang="ja-JP" altLang="en-US" b="0"/>
                  <a:t>Ｃｐｅ</a:t>
                </a:r>
              </a:p>
            </c:rich>
          </c:tx>
          <c:layout/>
          <c:overlay val="0"/>
        </c:title>
        <c:numFmt formatCode="General" sourceLinked="1"/>
        <c:majorTickMark val="out"/>
        <c:minorTickMark val="none"/>
        <c:tickLblPos val="nextTo"/>
        <c:crossAx val="208179584"/>
        <c:crosses val="autoZero"/>
        <c:crossBetween val="midCat"/>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834951881014874"/>
          <c:y val="5.1400554097404488E-2"/>
          <c:w val="0.75851022267209034"/>
          <c:h val="0.72799000524642909"/>
        </c:manualLayout>
      </c:layout>
      <c:scatterChart>
        <c:scatterStyle val="lineMarker"/>
        <c:varyColors val="0"/>
        <c:ser>
          <c:idx val="0"/>
          <c:order val="0"/>
          <c:tx>
            <c:strRef>
              <c:f>【参考】告示の風圧力算定式!$T$40</c:f>
              <c:strCache>
                <c:ptCount val="1"/>
                <c:pt idx="0">
                  <c:v>Ⅰ</c:v>
                </c:pt>
              </c:strCache>
            </c:strRef>
          </c:tx>
          <c:spPr>
            <a:ln>
              <a:prstDash val="sysDash"/>
            </a:ln>
          </c:spPr>
          <c:marker>
            <c:symbol val="none"/>
          </c:marker>
          <c:xVal>
            <c:numRef>
              <c:f>【参考】告示の風圧力算定式!$U$39:$X$39</c:f>
              <c:numCache>
                <c:formatCode>General</c:formatCode>
                <c:ptCount val="4"/>
                <c:pt idx="0">
                  <c:v>0</c:v>
                </c:pt>
                <c:pt idx="1">
                  <c:v>5</c:v>
                </c:pt>
                <c:pt idx="2">
                  <c:v>40</c:v>
                </c:pt>
                <c:pt idx="3">
                  <c:v>50</c:v>
                </c:pt>
              </c:numCache>
            </c:numRef>
          </c:xVal>
          <c:yVal>
            <c:numRef>
              <c:f>【参考】告示の風圧力算定式!$U$40:$X$40</c:f>
              <c:numCache>
                <c:formatCode>General</c:formatCode>
                <c:ptCount val="4"/>
                <c:pt idx="0">
                  <c:v>2.2000000000000002</c:v>
                </c:pt>
                <c:pt idx="1">
                  <c:v>2.2000000000000002</c:v>
                </c:pt>
                <c:pt idx="2">
                  <c:v>1.9</c:v>
                </c:pt>
                <c:pt idx="3">
                  <c:v>1.9</c:v>
                </c:pt>
              </c:numCache>
            </c:numRef>
          </c:yVal>
          <c:smooth val="0"/>
        </c:ser>
        <c:ser>
          <c:idx val="1"/>
          <c:order val="1"/>
          <c:tx>
            <c:strRef>
              <c:f>【参考】告示の風圧力算定式!$T$41</c:f>
              <c:strCache>
                <c:ptCount val="1"/>
                <c:pt idx="0">
                  <c:v>Ⅱ</c:v>
                </c:pt>
              </c:strCache>
            </c:strRef>
          </c:tx>
          <c:spPr>
            <a:ln>
              <a:prstDash val="dash"/>
            </a:ln>
          </c:spPr>
          <c:marker>
            <c:symbol val="none"/>
          </c:marker>
          <c:xVal>
            <c:numRef>
              <c:f>【参考】告示の風圧力算定式!$U$39:$X$39</c:f>
              <c:numCache>
                <c:formatCode>General</c:formatCode>
                <c:ptCount val="4"/>
                <c:pt idx="0">
                  <c:v>0</c:v>
                </c:pt>
                <c:pt idx="1">
                  <c:v>5</c:v>
                </c:pt>
                <c:pt idx="2">
                  <c:v>40</c:v>
                </c:pt>
                <c:pt idx="3">
                  <c:v>50</c:v>
                </c:pt>
              </c:numCache>
            </c:numRef>
          </c:xVal>
          <c:yVal>
            <c:numRef>
              <c:f>【参考】告示の風圧力算定式!$U$41:$X$41</c:f>
              <c:numCache>
                <c:formatCode>General</c:formatCode>
                <c:ptCount val="4"/>
                <c:pt idx="0">
                  <c:v>2.6</c:v>
                </c:pt>
                <c:pt idx="1">
                  <c:v>2.6</c:v>
                </c:pt>
                <c:pt idx="2">
                  <c:v>2.1</c:v>
                </c:pt>
                <c:pt idx="3">
                  <c:v>2.1</c:v>
                </c:pt>
              </c:numCache>
            </c:numRef>
          </c:yVal>
          <c:smooth val="0"/>
        </c:ser>
        <c:ser>
          <c:idx val="2"/>
          <c:order val="2"/>
          <c:tx>
            <c:strRef>
              <c:f>【参考】告示の風圧力算定式!$T$42</c:f>
              <c:strCache>
                <c:ptCount val="1"/>
                <c:pt idx="0">
                  <c:v>Ⅲ及びⅣ</c:v>
                </c:pt>
              </c:strCache>
            </c:strRef>
          </c:tx>
          <c:marker>
            <c:symbol val="none"/>
          </c:marker>
          <c:xVal>
            <c:numRef>
              <c:f>【参考】告示の風圧力算定式!$U$39:$X$39</c:f>
              <c:numCache>
                <c:formatCode>General</c:formatCode>
                <c:ptCount val="4"/>
                <c:pt idx="0">
                  <c:v>0</c:v>
                </c:pt>
                <c:pt idx="1">
                  <c:v>5</c:v>
                </c:pt>
                <c:pt idx="2">
                  <c:v>40</c:v>
                </c:pt>
                <c:pt idx="3">
                  <c:v>50</c:v>
                </c:pt>
              </c:numCache>
            </c:numRef>
          </c:xVal>
          <c:yVal>
            <c:numRef>
              <c:f>【参考】告示の風圧力算定式!$U$42:$X$42</c:f>
              <c:numCache>
                <c:formatCode>General</c:formatCode>
                <c:ptCount val="4"/>
                <c:pt idx="0">
                  <c:v>3.1</c:v>
                </c:pt>
                <c:pt idx="1">
                  <c:v>3.1</c:v>
                </c:pt>
                <c:pt idx="2">
                  <c:v>2.2999999999999998</c:v>
                </c:pt>
                <c:pt idx="3">
                  <c:v>2.2999999999999998</c:v>
                </c:pt>
              </c:numCache>
            </c:numRef>
          </c:yVal>
          <c:smooth val="0"/>
        </c:ser>
        <c:dLbls>
          <c:showLegendKey val="0"/>
          <c:showVal val="0"/>
          <c:showCatName val="0"/>
          <c:showSerName val="0"/>
          <c:showPercent val="0"/>
          <c:showBubbleSize val="0"/>
        </c:dLbls>
        <c:axId val="208354688"/>
        <c:axId val="208356864"/>
      </c:scatterChart>
      <c:valAx>
        <c:axId val="208354688"/>
        <c:scaling>
          <c:orientation val="minMax"/>
          <c:max val="50"/>
        </c:scaling>
        <c:delete val="0"/>
        <c:axPos val="b"/>
        <c:title>
          <c:tx>
            <c:rich>
              <a:bodyPr/>
              <a:lstStyle/>
              <a:p>
                <a:pPr>
                  <a:defRPr/>
                </a:pPr>
                <a:r>
                  <a:rPr lang="ja-JP" altLang="en-US" b="0"/>
                  <a:t>建築物の高さと軒の高さの平均（Ｈ）</a:t>
                </a:r>
              </a:p>
            </c:rich>
          </c:tx>
          <c:overlay val="0"/>
        </c:title>
        <c:numFmt formatCode="General" sourceLinked="1"/>
        <c:majorTickMark val="out"/>
        <c:minorTickMark val="none"/>
        <c:tickLblPos val="nextTo"/>
        <c:crossAx val="208356864"/>
        <c:crosses val="autoZero"/>
        <c:crossBetween val="midCat"/>
      </c:valAx>
      <c:valAx>
        <c:axId val="208356864"/>
        <c:scaling>
          <c:orientation val="minMax"/>
          <c:min val="1"/>
        </c:scaling>
        <c:delete val="0"/>
        <c:axPos val="l"/>
        <c:majorGridlines/>
        <c:title>
          <c:tx>
            <c:rich>
              <a:bodyPr rot="0" vert="horz"/>
              <a:lstStyle/>
              <a:p>
                <a:pPr>
                  <a:defRPr/>
                </a:pPr>
                <a:r>
                  <a:rPr lang="ja-JP" altLang="en-US" b="0"/>
                  <a:t>Ｇ</a:t>
                </a:r>
                <a:r>
                  <a:rPr lang="en-US" altLang="ja-JP" b="0"/>
                  <a:t>pe</a:t>
                </a:r>
                <a:endParaRPr lang="ja-JP" altLang="en-US" b="0"/>
              </a:p>
            </c:rich>
          </c:tx>
          <c:overlay val="0"/>
        </c:title>
        <c:numFmt formatCode="General" sourceLinked="1"/>
        <c:majorTickMark val="out"/>
        <c:minorTickMark val="none"/>
        <c:tickLblPos val="nextTo"/>
        <c:crossAx val="208354688"/>
        <c:crosses val="autoZero"/>
        <c:crossBetween val="midCat"/>
      </c:valAx>
    </c:plotArea>
    <c:legend>
      <c:legendPos val="r"/>
      <c:layout>
        <c:manualLayout>
          <c:xMode val="edge"/>
          <c:yMode val="edge"/>
          <c:x val="0.69601220777635353"/>
          <c:y val="5.9609232898580604E-2"/>
          <c:w val="0.24197222222222223"/>
          <c:h val="0.21411453776611256"/>
        </c:manualLayout>
      </c:layout>
      <c:overlay val="0"/>
      <c:spPr>
        <a:solidFill>
          <a:schemeClr val="bg1"/>
        </a:solidFill>
      </c:spPr>
    </c:legend>
    <c:plotVisOnly val="1"/>
    <c:dispBlanksAs val="gap"/>
    <c:showDLblsOverMax val="0"/>
  </c:chart>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2.emf"/><Relationship Id="rId4" Type="http://schemas.openxmlformats.org/officeDocument/2006/relationships/image" Target="../media/image6.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emf"/><Relationship Id="rId1" Type="http://schemas.openxmlformats.org/officeDocument/2006/relationships/image" Target="../media/image4.png"/><Relationship Id="rId5" Type="http://schemas.openxmlformats.org/officeDocument/2006/relationships/chart" Target="../charts/chart3.xml"/><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image" Target="../media/image7.jpeg"/></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xdr:from>
      <xdr:col>3</xdr:col>
      <xdr:colOff>295275</xdr:colOff>
      <xdr:row>22</xdr:row>
      <xdr:rowOff>0</xdr:rowOff>
    </xdr:from>
    <xdr:to>
      <xdr:col>3</xdr:col>
      <xdr:colOff>1190625</xdr:colOff>
      <xdr:row>23</xdr:row>
      <xdr:rowOff>0</xdr:rowOff>
    </xdr:to>
    <xdr:sp macro="" textlink="">
      <xdr:nvSpPr>
        <xdr:cNvPr id="6182" name="AutoShape 38"/>
        <xdr:cNvSpPr>
          <a:spLocks noChangeArrowheads="1"/>
        </xdr:cNvSpPr>
      </xdr:nvSpPr>
      <xdr:spPr bwMode="auto">
        <a:xfrm>
          <a:off x="3295650" y="5819775"/>
          <a:ext cx="895350" cy="447675"/>
        </a:xfrm>
        <a:prstGeom prst="downArrow">
          <a:avLst>
            <a:gd name="adj1" fmla="val 50000"/>
            <a:gd name="adj2" fmla="val 25000"/>
          </a:avLst>
        </a:prstGeom>
        <a:solidFill>
          <a:srgbClr xmlns:mc="http://schemas.openxmlformats.org/markup-compatibility/2006" xmlns:a14="http://schemas.microsoft.com/office/drawing/2010/main" val="FF99CC" mc:Ignorable="a14" a14:legacySpreadsheetColorIndex="45"/>
        </a:solidFill>
        <a:ln w="28575" algn="ctr">
          <a:solidFill>
            <a:srgbClr xmlns:mc="http://schemas.openxmlformats.org/markup-compatibility/2006" xmlns:a14="http://schemas.microsoft.com/office/drawing/2010/main" val="FF0000" mc:Ignorable="a14" a14:legacySpreadsheetColorIndex="1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100" b="1" i="0" u="none" strike="noStrike" baseline="0">
              <a:solidFill>
                <a:srgbClr val="000000"/>
              </a:solidFill>
              <a:latin typeface="ＭＳ Ｐゴシック"/>
              <a:ea typeface="ＭＳ Ｐゴシック"/>
            </a:rPr>
            <a:t>入力</a:t>
          </a:r>
        </a:p>
      </xdr:txBody>
    </xdr:sp>
    <xdr:clientData/>
  </xdr:twoCellAnchor>
  <xdr:twoCellAnchor editAs="oneCell">
    <xdr:from>
      <xdr:col>18</xdr:col>
      <xdr:colOff>250371</xdr:colOff>
      <xdr:row>30</xdr:row>
      <xdr:rowOff>451757</xdr:rowOff>
    </xdr:from>
    <xdr:to>
      <xdr:col>25</xdr:col>
      <xdr:colOff>455839</xdr:colOff>
      <xdr:row>40</xdr:row>
      <xdr:rowOff>104775</xdr:rowOff>
    </xdr:to>
    <xdr:pic>
      <xdr:nvPicPr>
        <xdr:cNvPr id="6775"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81264" y="10439400"/>
          <a:ext cx="4777468" cy="30820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18</xdr:col>
      <xdr:colOff>0</xdr:colOff>
      <xdr:row>28</xdr:row>
      <xdr:rowOff>0</xdr:rowOff>
    </xdr:from>
    <xdr:to>
      <xdr:col>26</xdr:col>
      <xdr:colOff>421821</xdr:colOff>
      <xdr:row>30</xdr:row>
      <xdr:rowOff>340178</xdr:rowOff>
    </xdr:to>
    <xdr:sp macro="" textlink="">
      <xdr:nvSpPr>
        <xdr:cNvPr id="15" name="テキスト ボックス 14"/>
        <xdr:cNvSpPr txBox="1"/>
      </xdr:nvSpPr>
      <xdr:spPr>
        <a:xfrm>
          <a:off x="13130893" y="8844643"/>
          <a:ext cx="5646964" cy="1483178"/>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高さが異なる屋根面の扱いについて</a:t>
          </a:r>
          <a:r>
            <a:rPr kumimoji="1" lang="en-US" altLang="ja-JP" sz="1100"/>
            <a:t>】</a:t>
          </a:r>
          <a:endParaRPr kumimoji="1" lang="ja-JP" altLang="en-US" sz="1100"/>
        </a:p>
        <a:p>
          <a:r>
            <a:rPr kumimoji="1" lang="ja-JP" altLang="en-US" sz="1100"/>
            <a:t>　・下図のように異なる高さの屋根がある場合、</a:t>
          </a:r>
          <a:endParaRPr kumimoji="1" lang="en-US" altLang="ja-JP" sz="1100"/>
        </a:p>
        <a:p>
          <a:r>
            <a:rPr kumimoji="1" lang="ja-JP" altLang="en-US" sz="1100"/>
            <a:t>　　「Ｂ屋根」の高さは「Ａ屋根」の高さ（Ｈ</a:t>
          </a:r>
          <a:r>
            <a:rPr kumimoji="1" lang="ja-JP" altLang="en-US" sz="1100" baseline="-25000"/>
            <a:t>Ａ</a:t>
          </a:r>
          <a:r>
            <a:rPr kumimoji="1" lang="ja-JP" altLang="en-US" sz="1100"/>
            <a:t>）を適用します。</a:t>
          </a:r>
          <a:endParaRPr kumimoji="1" lang="en-US" altLang="ja-JP" sz="1100"/>
        </a:p>
        <a:p>
          <a:endParaRPr kumimoji="1" lang="en-US" altLang="ja-JP" sz="1100"/>
        </a:p>
        <a:p>
          <a:r>
            <a:rPr kumimoji="1" lang="ja-JP" altLang="en-US" sz="1100"/>
            <a:t>＜出展＞</a:t>
          </a:r>
          <a:endParaRPr kumimoji="1" lang="en-US" altLang="ja-JP" sz="1100"/>
        </a:p>
        <a:p>
          <a:r>
            <a:rPr kumimoji="1" lang="ja-JP" altLang="en-US" sz="1100"/>
            <a:t>「</a:t>
          </a:r>
          <a:r>
            <a:rPr kumimoji="1" lang="en-US" altLang="ja-JP" sz="1100"/>
            <a:t>2001</a:t>
          </a:r>
          <a:r>
            <a:rPr kumimoji="1" lang="ja-JP" altLang="en-US" sz="1100"/>
            <a:t>年版 建築物の構造関係技術基準解説書」及び「限界耐力計算法の計算例とその解説」講習会における質問と回答　（財団法人 日本建築センター）より</a:t>
          </a:r>
        </a:p>
      </xdr:txBody>
    </xdr:sp>
    <xdr:clientData/>
  </xdr:twoCellAnchor>
  <xdr:twoCellAnchor>
    <xdr:from>
      <xdr:col>16</xdr:col>
      <xdr:colOff>0</xdr:colOff>
      <xdr:row>28</xdr:row>
      <xdr:rowOff>488674</xdr:rowOff>
    </xdr:from>
    <xdr:to>
      <xdr:col>18</xdr:col>
      <xdr:colOff>8283</xdr:colOff>
      <xdr:row>29</xdr:row>
      <xdr:rowOff>256762</xdr:rowOff>
    </xdr:to>
    <xdr:cxnSp macro="">
      <xdr:nvCxnSpPr>
        <xdr:cNvPr id="6777" name="カギ線コネクタ 18"/>
        <xdr:cNvCxnSpPr>
          <a:cxnSpLocks noChangeShapeType="1"/>
        </xdr:cNvCxnSpPr>
      </xdr:nvCxnSpPr>
      <xdr:spPr bwMode="auto">
        <a:xfrm flipV="1">
          <a:off x="11877261" y="9127435"/>
          <a:ext cx="1316935" cy="339588"/>
        </a:xfrm>
        <a:prstGeom prst="bentConnector3">
          <a:avLst>
            <a:gd name="adj1" fmla="val 50000"/>
          </a:avLst>
        </a:prstGeom>
        <a:noFill/>
        <a:ln w="76200" algn="ctr">
          <a:solidFill>
            <a:srgbClr val="FF66FF"/>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364435</xdr:colOff>
      <xdr:row>25</xdr:row>
      <xdr:rowOff>563217</xdr:rowOff>
    </xdr:from>
    <xdr:to>
      <xdr:col>18</xdr:col>
      <xdr:colOff>0</xdr:colOff>
      <xdr:row>29</xdr:row>
      <xdr:rowOff>294626</xdr:rowOff>
    </xdr:to>
    <xdr:grpSp>
      <xdr:nvGrpSpPr>
        <xdr:cNvPr id="6753" name="グループ化 6752"/>
        <xdr:cNvGrpSpPr/>
      </xdr:nvGrpSpPr>
      <xdr:grpSpPr>
        <a:xfrm>
          <a:off x="12842185" y="8278467"/>
          <a:ext cx="941851" cy="2017409"/>
          <a:chOff x="12241696" y="7487478"/>
          <a:chExt cx="944217" cy="2017409"/>
        </a:xfrm>
      </xdr:grpSpPr>
      <xdr:cxnSp macro="">
        <xdr:nvCxnSpPr>
          <xdr:cNvPr id="25" name="直線矢印コネクタ 24"/>
          <xdr:cNvCxnSpPr/>
        </xdr:nvCxnSpPr>
        <xdr:spPr bwMode="auto">
          <a:xfrm>
            <a:off x="12241696" y="7522975"/>
            <a:ext cx="944217" cy="0"/>
          </a:xfrm>
          <a:prstGeom prst="straightConnector1">
            <a:avLst/>
          </a:prstGeom>
          <a:noFill/>
          <a:ln w="76200" algn="ctr">
            <a:solidFill>
              <a:srgbClr val="FF66FF"/>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7" name="直線コネクタ 26"/>
          <xdr:cNvCxnSpPr/>
        </xdr:nvCxnSpPr>
        <xdr:spPr bwMode="auto">
          <a:xfrm>
            <a:off x="12251753" y="7487478"/>
            <a:ext cx="0" cy="2017409"/>
          </a:xfrm>
          <a:prstGeom prst="line">
            <a:avLst/>
          </a:prstGeom>
          <a:noFill/>
          <a:ln w="76200" algn="ctr">
            <a:solidFill>
              <a:srgbClr val="FF66FF"/>
            </a:solidFill>
            <a:round/>
            <a:headEn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16</xdr:col>
      <xdr:colOff>0</xdr:colOff>
      <xdr:row>25</xdr:row>
      <xdr:rowOff>340178</xdr:rowOff>
    </xdr:from>
    <xdr:to>
      <xdr:col>18</xdr:col>
      <xdr:colOff>9896</xdr:colOff>
      <xdr:row>25</xdr:row>
      <xdr:rowOff>340178</xdr:rowOff>
    </xdr:to>
    <xdr:cxnSp macro="">
      <xdr:nvCxnSpPr>
        <xdr:cNvPr id="11" name="直線矢印コネクタ 10"/>
        <xdr:cNvCxnSpPr/>
      </xdr:nvCxnSpPr>
      <xdr:spPr bwMode="auto">
        <a:xfrm>
          <a:off x="11824607" y="7225392"/>
          <a:ext cx="1316182" cy="0"/>
        </a:xfrm>
        <a:prstGeom prst="straightConnector1">
          <a:avLst/>
        </a:prstGeom>
        <a:noFill/>
        <a:ln w="76200" algn="ctr">
          <a:solidFill>
            <a:srgbClr val="FF66FF"/>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11</xdr:col>
      <xdr:colOff>557893</xdr:colOff>
      <xdr:row>21</xdr:row>
      <xdr:rowOff>13606</xdr:rowOff>
    </xdr:from>
    <xdr:to>
      <xdr:col>16</xdr:col>
      <xdr:colOff>159427</xdr:colOff>
      <xdr:row>24</xdr:row>
      <xdr:rowOff>524989</xdr:rowOff>
    </xdr:to>
    <xdr:pic>
      <xdr:nvPicPr>
        <xdr:cNvPr id="13" name="図 12"/>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3907"/>
        <a:stretch/>
      </xdr:blipFill>
      <xdr:spPr bwMode="auto">
        <a:xfrm>
          <a:off x="9769929" y="5306785"/>
          <a:ext cx="2867248" cy="1912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0</xdr:colOff>
      <xdr:row>25</xdr:row>
      <xdr:rowOff>0</xdr:rowOff>
    </xdr:from>
    <xdr:to>
      <xdr:col>26</xdr:col>
      <xdr:colOff>180975</xdr:colOff>
      <xdr:row>26</xdr:row>
      <xdr:rowOff>180975</xdr:rowOff>
    </xdr:to>
    <xdr:pic>
      <xdr:nvPicPr>
        <xdr:cNvPr id="14" name="図 1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849350" y="7734300"/>
          <a:ext cx="5438775"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331561</xdr:colOff>
      <xdr:row>14</xdr:row>
      <xdr:rowOff>244927</xdr:rowOff>
    </xdr:from>
    <xdr:to>
      <xdr:col>16</xdr:col>
      <xdr:colOff>489857</xdr:colOff>
      <xdr:row>21</xdr:row>
      <xdr:rowOff>176892</xdr:rowOff>
    </xdr:to>
    <xdr:pic>
      <xdr:nvPicPr>
        <xdr:cNvPr id="2" name="図 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907"/>
        <a:stretch/>
      </xdr:blipFill>
      <xdr:spPr bwMode="auto">
        <a:xfrm>
          <a:off x="6494236" y="3712027"/>
          <a:ext cx="2482396" cy="16655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280147</xdr:colOff>
      <xdr:row>26</xdr:row>
      <xdr:rowOff>0</xdr:rowOff>
    </xdr:from>
    <xdr:to>
      <xdr:col>9</xdr:col>
      <xdr:colOff>261096</xdr:colOff>
      <xdr:row>26</xdr:row>
      <xdr:rowOff>198904</xdr:rowOff>
    </xdr:to>
    <xdr:sp macro="" textlink="">
      <xdr:nvSpPr>
        <xdr:cNvPr id="3" name="右矢印 2"/>
        <xdr:cNvSpPr/>
      </xdr:nvSpPr>
      <xdr:spPr bwMode="auto">
        <a:xfrm>
          <a:off x="4118722" y="6438900"/>
          <a:ext cx="561974" cy="198904"/>
        </a:xfrm>
        <a:prstGeom prst="right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0</xdr:colOff>
      <xdr:row>90</xdr:row>
      <xdr:rowOff>0</xdr:rowOff>
    </xdr:from>
    <xdr:to>
      <xdr:col>17</xdr:col>
      <xdr:colOff>0</xdr:colOff>
      <xdr:row>91</xdr:row>
      <xdr:rowOff>0</xdr:rowOff>
    </xdr:to>
    <xdr:cxnSp macro="">
      <xdr:nvCxnSpPr>
        <xdr:cNvPr id="4" name="直線コネクタ 3"/>
        <xdr:cNvCxnSpPr/>
      </xdr:nvCxnSpPr>
      <xdr:spPr bwMode="auto">
        <a:xfrm>
          <a:off x="3257550" y="22917150"/>
          <a:ext cx="5810250" cy="38100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0</xdr:colOff>
      <xdr:row>82</xdr:row>
      <xdr:rowOff>0</xdr:rowOff>
    </xdr:from>
    <xdr:to>
      <xdr:col>7</xdr:col>
      <xdr:colOff>0</xdr:colOff>
      <xdr:row>85</xdr:row>
      <xdr:rowOff>0</xdr:rowOff>
    </xdr:to>
    <xdr:cxnSp macro="">
      <xdr:nvCxnSpPr>
        <xdr:cNvPr id="5" name="直線コネクタ 4"/>
        <xdr:cNvCxnSpPr/>
      </xdr:nvCxnSpPr>
      <xdr:spPr bwMode="auto">
        <a:xfrm>
          <a:off x="400050" y="20802600"/>
          <a:ext cx="2857500" cy="74295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0</xdr:colOff>
      <xdr:row>45</xdr:row>
      <xdr:rowOff>0</xdr:rowOff>
    </xdr:from>
    <xdr:to>
      <xdr:col>5</xdr:col>
      <xdr:colOff>0</xdr:colOff>
      <xdr:row>47</xdr:row>
      <xdr:rowOff>0</xdr:rowOff>
    </xdr:to>
    <xdr:cxnSp macro="">
      <xdr:nvCxnSpPr>
        <xdr:cNvPr id="6" name="直線コネクタ 5"/>
        <xdr:cNvCxnSpPr/>
      </xdr:nvCxnSpPr>
      <xdr:spPr bwMode="auto">
        <a:xfrm>
          <a:off x="933450" y="12134850"/>
          <a:ext cx="1162050" cy="49530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0</xdr:colOff>
      <xdr:row>54</xdr:row>
      <xdr:rowOff>0</xdr:rowOff>
    </xdr:from>
    <xdr:to>
      <xdr:col>5</xdr:col>
      <xdr:colOff>0</xdr:colOff>
      <xdr:row>56</xdr:row>
      <xdr:rowOff>0</xdr:rowOff>
    </xdr:to>
    <xdr:cxnSp macro="">
      <xdr:nvCxnSpPr>
        <xdr:cNvPr id="7" name="直線コネクタ 6"/>
        <xdr:cNvCxnSpPr/>
      </xdr:nvCxnSpPr>
      <xdr:spPr bwMode="auto">
        <a:xfrm>
          <a:off x="933450" y="14363700"/>
          <a:ext cx="1162050" cy="49530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3</xdr:col>
      <xdr:colOff>207818</xdr:colOff>
      <xdr:row>62</xdr:row>
      <xdr:rowOff>103909</xdr:rowOff>
    </xdr:from>
    <xdr:to>
      <xdr:col>15</xdr:col>
      <xdr:colOff>513343</xdr:colOff>
      <xdr:row>72</xdr:row>
      <xdr:rowOff>1121</xdr:rowOff>
    </xdr:to>
    <xdr:pic>
      <xdr:nvPicPr>
        <xdr:cNvPr id="8" name="図 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1268" y="16448809"/>
          <a:ext cx="7277825" cy="23737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299198</xdr:colOff>
      <xdr:row>30</xdr:row>
      <xdr:rowOff>0</xdr:rowOff>
    </xdr:from>
    <xdr:to>
      <xdr:col>9</xdr:col>
      <xdr:colOff>280147</xdr:colOff>
      <xdr:row>30</xdr:row>
      <xdr:rowOff>198904</xdr:rowOff>
    </xdr:to>
    <xdr:sp macro="" textlink="">
      <xdr:nvSpPr>
        <xdr:cNvPr id="9" name="右矢印 8"/>
        <xdr:cNvSpPr/>
      </xdr:nvSpPr>
      <xdr:spPr bwMode="auto">
        <a:xfrm>
          <a:off x="4137773" y="7429500"/>
          <a:ext cx="561974" cy="198904"/>
        </a:xfrm>
        <a:prstGeom prst="right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12</xdr:col>
      <xdr:colOff>0</xdr:colOff>
      <xdr:row>28</xdr:row>
      <xdr:rowOff>91968</xdr:rowOff>
    </xdr:from>
    <xdr:to>
      <xdr:col>12</xdr:col>
      <xdr:colOff>198904</xdr:colOff>
      <xdr:row>29</xdr:row>
      <xdr:rowOff>170797</xdr:rowOff>
    </xdr:to>
    <xdr:sp macro="" textlink="">
      <xdr:nvSpPr>
        <xdr:cNvPr id="10" name="右矢印 9"/>
        <xdr:cNvSpPr/>
      </xdr:nvSpPr>
      <xdr:spPr bwMode="auto">
        <a:xfrm rot="5400000">
          <a:off x="6098887" y="7089956"/>
          <a:ext cx="326479" cy="198904"/>
        </a:xfrm>
        <a:prstGeom prst="right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1</xdr:colOff>
      <xdr:row>114</xdr:row>
      <xdr:rowOff>123825</xdr:rowOff>
    </xdr:from>
    <xdr:to>
      <xdr:col>5</xdr:col>
      <xdr:colOff>228601</xdr:colOff>
      <xdr:row>116</xdr:row>
      <xdr:rowOff>114300</xdr:rowOff>
    </xdr:to>
    <xdr:sp macro="" textlink="">
      <xdr:nvSpPr>
        <xdr:cNvPr id="14" name="下矢印 13"/>
        <xdr:cNvSpPr/>
      </xdr:nvSpPr>
      <xdr:spPr bwMode="auto">
        <a:xfrm>
          <a:off x="2095501" y="30413325"/>
          <a:ext cx="228600" cy="485775"/>
        </a:xfrm>
        <a:prstGeom prst="down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100"/>
        </a:p>
      </xdr:txBody>
    </xdr:sp>
    <xdr:clientData/>
  </xdr:twoCellAnchor>
  <xdr:twoCellAnchor editAs="oneCell">
    <xdr:from>
      <xdr:col>4</xdr:col>
      <xdr:colOff>426026</xdr:colOff>
      <xdr:row>130</xdr:row>
      <xdr:rowOff>0</xdr:rowOff>
    </xdr:from>
    <xdr:to>
      <xdr:col>16</xdr:col>
      <xdr:colOff>68941</xdr:colOff>
      <xdr:row>152</xdr:row>
      <xdr:rowOff>34636</xdr:rowOff>
    </xdr:to>
    <xdr:pic>
      <xdr:nvPicPr>
        <xdr:cNvPr id="12" name="図 11"/>
        <xdr:cNvPicPr>
          <a:picLocks noChangeAspect="1"/>
        </xdr:cNvPicPr>
      </xdr:nvPicPr>
      <xdr:blipFill>
        <a:blip xmlns:r="http://schemas.openxmlformats.org/officeDocument/2006/relationships" r:embed="rId3"/>
        <a:stretch>
          <a:fillRect/>
        </a:stretch>
      </xdr:blipFill>
      <xdr:spPr>
        <a:xfrm>
          <a:off x="1940501" y="34328100"/>
          <a:ext cx="6615215" cy="5482936"/>
        </a:xfrm>
        <a:prstGeom prst="rect">
          <a:avLst/>
        </a:prstGeom>
        <a:solidFill>
          <a:schemeClr val="bg1"/>
        </a:solidFill>
      </xdr:spPr>
    </xdr:pic>
    <xdr:clientData/>
  </xdr:twoCellAnchor>
  <xdr:twoCellAnchor editAs="oneCell">
    <xdr:from>
      <xdr:col>9</xdr:col>
      <xdr:colOff>76200</xdr:colOff>
      <xdr:row>92</xdr:row>
      <xdr:rowOff>106921</xdr:rowOff>
    </xdr:from>
    <xdr:to>
      <xdr:col>16</xdr:col>
      <xdr:colOff>531720</xdr:colOff>
      <xdr:row>92</xdr:row>
      <xdr:rowOff>1814157</xdr:rowOff>
    </xdr:to>
    <xdr:pic>
      <xdr:nvPicPr>
        <xdr:cNvPr id="15" name="図 14"/>
        <xdr:cNvPicPr>
          <a:picLocks noChangeAspect="1"/>
        </xdr:cNvPicPr>
      </xdr:nvPicPr>
      <xdr:blipFill>
        <a:blip xmlns:r="http://schemas.openxmlformats.org/officeDocument/2006/relationships" r:embed="rId4"/>
        <a:stretch>
          <a:fillRect/>
        </a:stretch>
      </xdr:blipFill>
      <xdr:spPr>
        <a:xfrm>
          <a:off x="4495800" y="23290771"/>
          <a:ext cx="4522695" cy="17072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38</xdr:row>
      <xdr:rowOff>0</xdr:rowOff>
    </xdr:from>
    <xdr:to>
      <xdr:col>5</xdr:col>
      <xdr:colOff>0</xdr:colOff>
      <xdr:row>40</xdr:row>
      <xdr:rowOff>0</xdr:rowOff>
    </xdr:to>
    <xdr:cxnSp macro="">
      <xdr:nvCxnSpPr>
        <xdr:cNvPr id="5" name="直線コネクタ 4"/>
        <xdr:cNvCxnSpPr/>
      </xdr:nvCxnSpPr>
      <xdr:spPr bwMode="auto">
        <a:xfrm>
          <a:off x="1411941" y="11340353"/>
          <a:ext cx="1165412" cy="493059"/>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0</xdr:colOff>
      <xdr:row>55</xdr:row>
      <xdr:rowOff>0</xdr:rowOff>
    </xdr:from>
    <xdr:to>
      <xdr:col>5</xdr:col>
      <xdr:colOff>0</xdr:colOff>
      <xdr:row>57</xdr:row>
      <xdr:rowOff>0</xdr:rowOff>
    </xdr:to>
    <xdr:cxnSp macro="">
      <xdr:nvCxnSpPr>
        <xdr:cNvPr id="26" name="直線コネクタ 25"/>
        <xdr:cNvCxnSpPr/>
      </xdr:nvCxnSpPr>
      <xdr:spPr bwMode="auto">
        <a:xfrm>
          <a:off x="1411941" y="13066059"/>
          <a:ext cx="1165412" cy="493059"/>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3</xdr:col>
      <xdr:colOff>81643</xdr:colOff>
      <xdr:row>63</xdr:row>
      <xdr:rowOff>136722</xdr:rowOff>
    </xdr:from>
    <xdr:to>
      <xdr:col>15</xdr:col>
      <xdr:colOff>316366</xdr:colOff>
      <xdr:row>73</xdr:row>
      <xdr:rowOff>0</xdr:rowOff>
    </xdr:to>
    <xdr:pic>
      <xdr:nvPicPr>
        <xdr:cNvPr id="30" name="図 2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96786" y="14832436"/>
          <a:ext cx="7351259" cy="23125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460312</xdr:colOff>
      <xdr:row>4</xdr:row>
      <xdr:rowOff>13607</xdr:rowOff>
    </xdr:from>
    <xdr:to>
      <xdr:col>15</xdr:col>
      <xdr:colOff>408213</xdr:colOff>
      <xdr:row>10</xdr:row>
      <xdr:rowOff>122463</xdr:rowOff>
    </xdr:to>
    <xdr:pic>
      <xdr:nvPicPr>
        <xdr:cNvPr id="31" name="図 18"/>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3907"/>
        <a:stretch/>
      </xdr:blipFill>
      <xdr:spPr bwMode="auto">
        <a:xfrm>
          <a:off x="6556312" y="1238250"/>
          <a:ext cx="2383580" cy="15784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13112</xdr:colOff>
      <xdr:row>74</xdr:row>
      <xdr:rowOff>0</xdr:rowOff>
    </xdr:from>
    <xdr:to>
      <xdr:col>12</xdr:col>
      <xdr:colOff>585106</xdr:colOff>
      <xdr:row>84</xdr:row>
      <xdr:rowOff>0</xdr:rowOff>
    </xdr:to>
    <xdr:graphicFrame macro="">
      <xdr:nvGraphicFramePr>
        <xdr:cNvPr id="11"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1</xdr:colOff>
      <xdr:row>28</xdr:row>
      <xdr:rowOff>1</xdr:rowOff>
    </xdr:from>
    <xdr:to>
      <xdr:col>11</xdr:col>
      <xdr:colOff>1</xdr:colOff>
      <xdr:row>36</xdr:row>
      <xdr:rowOff>0</xdr:rowOff>
    </xdr:to>
    <xdr:graphicFrame macro="">
      <xdr:nvGraphicFramePr>
        <xdr:cNvPr id="13" name="グラフ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585106</xdr:colOff>
      <xdr:row>44</xdr:row>
      <xdr:rowOff>0</xdr:rowOff>
    </xdr:from>
    <xdr:to>
      <xdr:col>13</xdr:col>
      <xdr:colOff>0</xdr:colOff>
      <xdr:row>53</xdr:row>
      <xdr:rowOff>0</xdr:rowOff>
    </xdr:to>
    <xdr:graphicFrame macro="">
      <xdr:nvGraphicFramePr>
        <xdr:cNvPr id="16" name="グラフ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438150</xdr:colOff>
      <xdr:row>24</xdr:row>
      <xdr:rowOff>104775</xdr:rowOff>
    </xdr:from>
    <xdr:to>
      <xdr:col>13</xdr:col>
      <xdr:colOff>438150</xdr:colOff>
      <xdr:row>32</xdr:row>
      <xdr:rowOff>142875</xdr:rowOff>
    </xdr:to>
    <xdr:pic>
      <xdr:nvPicPr>
        <xdr:cNvPr id="8321"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14550" y="6048375"/>
          <a:ext cx="6858000" cy="2019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8</xdr:row>
      <xdr:rowOff>0</xdr:rowOff>
    </xdr:from>
    <xdr:to>
      <xdr:col>16</xdr:col>
      <xdr:colOff>419100</xdr:colOff>
      <xdr:row>39</xdr:row>
      <xdr:rowOff>123825</xdr:rowOff>
    </xdr:to>
    <xdr:grpSp>
      <xdr:nvGrpSpPr>
        <xdr:cNvPr id="7920" name="Group 7"/>
        <xdr:cNvGrpSpPr>
          <a:grpSpLocks/>
        </xdr:cNvGrpSpPr>
      </xdr:nvGrpSpPr>
      <xdr:grpSpPr bwMode="auto">
        <a:xfrm>
          <a:off x="326571" y="1551214"/>
          <a:ext cx="10624458" cy="5607504"/>
          <a:chOff x="34" y="96"/>
          <a:chExt cx="1124" cy="571"/>
        </a:xfrm>
      </xdr:grpSpPr>
      <xdr:pic>
        <xdr:nvPicPr>
          <xdr:cNvPr id="7921" name="Picture 1" descr="H12建告1458第2項三号表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 y="96"/>
            <a:ext cx="1052" cy="5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171" name="AutoShape 3"/>
          <xdr:cNvSpPr>
            <a:spLocks noChangeArrowheads="1"/>
          </xdr:cNvSpPr>
        </xdr:nvSpPr>
        <xdr:spPr bwMode="auto">
          <a:xfrm>
            <a:off x="34" y="136"/>
            <a:ext cx="80" cy="24"/>
          </a:xfrm>
          <a:prstGeom prst="homePlate">
            <a:avLst>
              <a:gd name="adj" fmla="val 83333"/>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平部</a:t>
            </a:r>
          </a:p>
        </xdr:txBody>
      </xdr:sp>
      <xdr:sp macro="" textlink="">
        <xdr:nvSpPr>
          <xdr:cNvPr id="7172" name="AutoShape 4"/>
          <xdr:cNvSpPr>
            <a:spLocks noChangeArrowheads="1"/>
          </xdr:cNvSpPr>
        </xdr:nvSpPr>
        <xdr:spPr bwMode="auto">
          <a:xfrm>
            <a:off x="34" y="176"/>
            <a:ext cx="80" cy="24"/>
          </a:xfrm>
          <a:prstGeom prst="homePlate">
            <a:avLst>
              <a:gd name="adj" fmla="val 83333"/>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外周部</a:t>
            </a:r>
          </a:p>
        </xdr:txBody>
      </xdr:sp>
      <xdr:sp macro="" textlink="">
        <xdr:nvSpPr>
          <xdr:cNvPr id="7173" name="AutoShape 5"/>
          <xdr:cNvSpPr>
            <a:spLocks noChangeArrowheads="1"/>
          </xdr:cNvSpPr>
        </xdr:nvSpPr>
        <xdr:spPr bwMode="auto">
          <a:xfrm>
            <a:off x="34" y="212"/>
            <a:ext cx="80" cy="24"/>
          </a:xfrm>
          <a:prstGeom prst="homePlate">
            <a:avLst>
              <a:gd name="adj" fmla="val 83333"/>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隅角部</a:t>
            </a:r>
          </a:p>
        </xdr:txBody>
      </xdr:sp>
      <xdr:sp macro="" textlink="">
        <xdr:nvSpPr>
          <xdr:cNvPr id="7174" name="AutoShape 6"/>
          <xdr:cNvSpPr>
            <a:spLocks noChangeArrowheads="1"/>
          </xdr:cNvSpPr>
        </xdr:nvSpPr>
        <xdr:spPr bwMode="auto">
          <a:xfrm>
            <a:off x="34" y="248"/>
            <a:ext cx="80" cy="24"/>
          </a:xfrm>
          <a:prstGeom prst="homePlate">
            <a:avLst>
              <a:gd name="adj" fmla="val 83333"/>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棟端部</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7</xdr:row>
      <xdr:rowOff>0</xdr:rowOff>
    </xdr:from>
    <xdr:to>
      <xdr:col>15</xdr:col>
      <xdr:colOff>0</xdr:colOff>
      <xdr:row>9</xdr:row>
      <xdr:rowOff>0</xdr:rowOff>
    </xdr:to>
    <xdr:cxnSp macro="">
      <xdr:nvCxnSpPr>
        <xdr:cNvPr id="13581" name="直線コネクタ 2"/>
        <xdr:cNvCxnSpPr>
          <a:cxnSpLocks noChangeShapeType="1"/>
        </xdr:cNvCxnSpPr>
      </xdr:nvCxnSpPr>
      <xdr:spPr bwMode="auto">
        <a:xfrm flipV="1">
          <a:off x="1800225" y="1200150"/>
          <a:ext cx="1200150" cy="342900"/>
        </a:xfrm>
        <a:prstGeom prst="line">
          <a:avLst/>
        </a:prstGeom>
        <a:noFill/>
        <a:ln w="1587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0</xdr:colOff>
      <xdr:row>7</xdr:row>
      <xdr:rowOff>0</xdr:rowOff>
    </xdr:from>
    <xdr:to>
      <xdr:col>15</xdr:col>
      <xdr:colOff>0</xdr:colOff>
      <xdr:row>23</xdr:row>
      <xdr:rowOff>0</xdr:rowOff>
    </xdr:to>
    <xdr:cxnSp macro="">
      <xdr:nvCxnSpPr>
        <xdr:cNvPr id="13582" name="直線コネクタ 4"/>
        <xdr:cNvCxnSpPr>
          <a:cxnSpLocks noChangeShapeType="1"/>
        </xdr:cNvCxnSpPr>
      </xdr:nvCxnSpPr>
      <xdr:spPr bwMode="auto">
        <a:xfrm>
          <a:off x="3000375" y="1200150"/>
          <a:ext cx="0" cy="2743200"/>
        </a:xfrm>
        <a:prstGeom prst="line">
          <a:avLst/>
        </a:prstGeom>
        <a:noFill/>
        <a:ln w="1587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0</xdr:colOff>
      <xdr:row>9</xdr:row>
      <xdr:rowOff>0</xdr:rowOff>
    </xdr:from>
    <xdr:to>
      <xdr:col>9</xdr:col>
      <xdr:colOff>0</xdr:colOff>
      <xdr:row>22</xdr:row>
      <xdr:rowOff>171450</xdr:rowOff>
    </xdr:to>
    <xdr:cxnSp macro="">
      <xdr:nvCxnSpPr>
        <xdr:cNvPr id="13583" name="直線コネクタ 6"/>
        <xdr:cNvCxnSpPr>
          <a:cxnSpLocks noChangeShapeType="1"/>
        </xdr:cNvCxnSpPr>
      </xdr:nvCxnSpPr>
      <xdr:spPr bwMode="auto">
        <a:xfrm>
          <a:off x="1800225" y="1543050"/>
          <a:ext cx="0" cy="2400300"/>
        </a:xfrm>
        <a:prstGeom prst="line">
          <a:avLst/>
        </a:prstGeom>
        <a:noFill/>
        <a:ln w="1587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0</xdr:colOff>
      <xdr:row>22</xdr:row>
      <xdr:rowOff>171450</xdr:rowOff>
    </xdr:from>
    <xdr:to>
      <xdr:col>25</xdr:col>
      <xdr:colOff>0</xdr:colOff>
      <xdr:row>22</xdr:row>
      <xdr:rowOff>171450</xdr:rowOff>
    </xdr:to>
    <xdr:cxnSp macro="">
      <xdr:nvCxnSpPr>
        <xdr:cNvPr id="13584" name="直線コネクタ 8"/>
        <xdr:cNvCxnSpPr>
          <a:cxnSpLocks noChangeShapeType="1"/>
        </xdr:cNvCxnSpPr>
      </xdr:nvCxnSpPr>
      <xdr:spPr bwMode="auto">
        <a:xfrm>
          <a:off x="1000125" y="3943350"/>
          <a:ext cx="4000500" cy="0"/>
        </a:xfrm>
        <a:prstGeom prst="line">
          <a:avLst/>
        </a:prstGeom>
        <a:noFill/>
        <a:ln w="1905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0</xdr:colOff>
      <xdr:row>16</xdr:row>
      <xdr:rowOff>0</xdr:rowOff>
    </xdr:from>
    <xdr:to>
      <xdr:col>21</xdr:col>
      <xdr:colOff>0</xdr:colOff>
      <xdr:row>18</xdr:row>
      <xdr:rowOff>0</xdr:rowOff>
    </xdr:to>
    <xdr:cxnSp macro="">
      <xdr:nvCxnSpPr>
        <xdr:cNvPr id="13585" name="直線コネクタ 10"/>
        <xdr:cNvCxnSpPr>
          <a:cxnSpLocks noChangeShapeType="1"/>
        </xdr:cNvCxnSpPr>
      </xdr:nvCxnSpPr>
      <xdr:spPr bwMode="auto">
        <a:xfrm>
          <a:off x="3000375" y="2743200"/>
          <a:ext cx="1200150" cy="342900"/>
        </a:xfrm>
        <a:prstGeom prst="line">
          <a:avLst/>
        </a:prstGeom>
        <a:noFill/>
        <a:ln w="1587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21</xdr:col>
      <xdr:colOff>0</xdr:colOff>
      <xdr:row>18</xdr:row>
      <xdr:rowOff>0</xdr:rowOff>
    </xdr:from>
    <xdr:to>
      <xdr:col>21</xdr:col>
      <xdr:colOff>0</xdr:colOff>
      <xdr:row>23</xdr:row>
      <xdr:rowOff>0</xdr:rowOff>
    </xdr:to>
    <xdr:cxnSp macro="">
      <xdr:nvCxnSpPr>
        <xdr:cNvPr id="13586" name="直線コネクタ 12"/>
        <xdr:cNvCxnSpPr>
          <a:cxnSpLocks noChangeShapeType="1"/>
        </xdr:cNvCxnSpPr>
      </xdr:nvCxnSpPr>
      <xdr:spPr bwMode="auto">
        <a:xfrm>
          <a:off x="4200525" y="3086100"/>
          <a:ext cx="0" cy="857250"/>
        </a:xfrm>
        <a:prstGeom prst="line">
          <a:avLst/>
        </a:prstGeom>
        <a:noFill/>
        <a:ln w="1587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0</xdr:colOff>
      <xdr:row>8</xdr:row>
      <xdr:rowOff>0</xdr:rowOff>
    </xdr:from>
    <xdr:to>
      <xdr:col>9</xdr:col>
      <xdr:colOff>0</xdr:colOff>
      <xdr:row>8</xdr:row>
      <xdr:rowOff>0</xdr:rowOff>
    </xdr:to>
    <xdr:cxnSp macro="">
      <xdr:nvCxnSpPr>
        <xdr:cNvPr id="13587" name="直線コネクタ 19"/>
        <xdr:cNvCxnSpPr>
          <a:cxnSpLocks noChangeShapeType="1"/>
        </xdr:cNvCxnSpPr>
      </xdr:nvCxnSpPr>
      <xdr:spPr bwMode="auto">
        <a:xfrm>
          <a:off x="1000125" y="1371600"/>
          <a:ext cx="80010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0</xdr:colOff>
      <xdr:row>8</xdr:row>
      <xdr:rowOff>0</xdr:rowOff>
    </xdr:from>
    <xdr:to>
      <xdr:col>6</xdr:col>
      <xdr:colOff>0</xdr:colOff>
      <xdr:row>22</xdr:row>
      <xdr:rowOff>171450</xdr:rowOff>
    </xdr:to>
    <xdr:cxnSp macro="">
      <xdr:nvCxnSpPr>
        <xdr:cNvPr id="13588" name="直線コネクタ 22"/>
        <xdr:cNvCxnSpPr>
          <a:cxnSpLocks noChangeShapeType="1"/>
        </xdr:cNvCxnSpPr>
      </xdr:nvCxnSpPr>
      <xdr:spPr bwMode="auto">
        <a:xfrm>
          <a:off x="1200150" y="1371600"/>
          <a:ext cx="0" cy="257175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type="oval" w="sm" len="sm"/>
          <a:tailEnd type="oval" w="sm" len="sm"/>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21</xdr:col>
      <xdr:colOff>0</xdr:colOff>
      <xdr:row>17</xdr:row>
      <xdr:rowOff>0</xdr:rowOff>
    </xdr:from>
    <xdr:to>
      <xdr:col>25</xdr:col>
      <xdr:colOff>0</xdr:colOff>
      <xdr:row>17</xdr:row>
      <xdr:rowOff>0</xdr:rowOff>
    </xdr:to>
    <xdr:cxnSp macro="">
      <xdr:nvCxnSpPr>
        <xdr:cNvPr id="13589" name="直線コネクタ 24"/>
        <xdr:cNvCxnSpPr>
          <a:cxnSpLocks noChangeShapeType="1"/>
        </xdr:cNvCxnSpPr>
      </xdr:nvCxnSpPr>
      <xdr:spPr bwMode="auto">
        <a:xfrm>
          <a:off x="4200525" y="2914650"/>
          <a:ext cx="80010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24</xdr:col>
      <xdr:colOff>0</xdr:colOff>
      <xdr:row>17</xdr:row>
      <xdr:rowOff>0</xdr:rowOff>
    </xdr:from>
    <xdr:to>
      <xdr:col>24</xdr:col>
      <xdr:colOff>9525</xdr:colOff>
      <xdr:row>22</xdr:row>
      <xdr:rowOff>171450</xdr:rowOff>
    </xdr:to>
    <xdr:cxnSp macro="">
      <xdr:nvCxnSpPr>
        <xdr:cNvPr id="13590" name="直線コネクタ 28"/>
        <xdr:cNvCxnSpPr>
          <a:cxnSpLocks noChangeShapeType="1"/>
        </xdr:cNvCxnSpPr>
      </xdr:nvCxnSpPr>
      <xdr:spPr bwMode="auto">
        <a:xfrm>
          <a:off x="4800600" y="2914650"/>
          <a:ext cx="9525" cy="102870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type="oval" w="sm" len="sm"/>
          <a:tailEnd type="oval" w="sm" len="sm"/>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190501</xdr:colOff>
      <xdr:row>6</xdr:row>
      <xdr:rowOff>118242</xdr:rowOff>
    </xdr:from>
    <xdr:to>
      <xdr:col>12</xdr:col>
      <xdr:colOff>124811</xdr:colOff>
      <xdr:row>8</xdr:row>
      <xdr:rowOff>52552</xdr:rowOff>
    </xdr:to>
    <xdr:sp macro="" textlink="">
      <xdr:nvSpPr>
        <xdr:cNvPr id="32" name="テキスト ボックス 31"/>
        <xdr:cNvSpPr txBox="1"/>
      </xdr:nvSpPr>
      <xdr:spPr>
        <a:xfrm>
          <a:off x="2161191" y="1143001"/>
          <a:ext cx="328448" cy="2758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ja-JP" altLang="en-US" sz="1100" b="1">
              <a:solidFill>
                <a:schemeClr val="dk1"/>
              </a:solidFill>
              <a:latin typeface="+mn-lt"/>
              <a:ea typeface="+mn-ea"/>
              <a:cs typeface="+mn-cs"/>
            </a:rPr>
            <a:t>Ａ</a:t>
          </a:r>
        </a:p>
      </xdr:txBody>
    </xdr:sp>
    <xdr:clientData/>
  </xdr:twoCellAnchor>
  <xdr:twoCellAnchor>
    <xdr:from>
      <xdr:col>17</xdr:col>
      <xdr:colOff>86713</xdr:colOff>
      <xdr:row>15</xdr:row>
      <xdr:rowOff>99849</xdr:rowOff>
    </xdr:from>
    <xdr:to>
      <xdr:col>19</xdr:col>
      <xdr:colOff>21023</xdr:colOff>
      <xdr:row>17</xdr:row>
      <xdr:rowOff>34159</xdr:rowOff>
    </xdr:to>
    <xdr:sp macro="" textlink="">
      <xdr:nvSpPr>
        <xdr:cNvPr id="33" name="テキスト ボックス 32"/>
        <xdr:cNvSpPr txBox="1"/>
      </xdr:nvSpPr>
      <xdr:spPr>
        <a:xfrm>
          <a:off x="3436885" y="2661746"/>
          <a:ext cx="328448" cy="2758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ja-JP" altLang="en-US" sz="1100" b="1">
              <a:solidFill>
                <a:schemeClr val="dk1"/>
              </a:solidFill>
              <a:latin typeface="+mn-lt"/>
              <a:ea typeface="+mn-ea"/>
              <a:cs typeface="+mn-cs"/>
            </a:rPr>
            <a:t>Ｂ</a:t>
          </a:r>
        </a:p>
      </xdr:txBody>
    </xdr:sp>
    <xdr:clientData/>
  </xdr:twoCellAnchor>
  <xdr:twoCellAnchor>
    <xdr:from>
      <xdr:col>4</xdr:col>
      <xdr:colOff>27591</xdr:colOff>
      <xdr:row>15</xdr:row>
      <xdr:rowOff>34158</xdr:rowOff>
    </xdr:from>
    <xdr:to>
      <xdr:col>5</xdr:col>
      <xdr:colOff>183932</xdr:colOff>
      <xdr:row>16</xdr:row>
      <xdr:rowOff>144517</xdr:rowOff>
    </xdr:to>
    <xdr:sp macro="" textlink="">
      <xdr:nvSpPr>
        <xdr:cNvPr id="34" name="テキスト ボックス 33"/>
        <xdr:cNvSpPr txBox="1"/>
      </xdr:nvSpPr>
      <xdr:spPr>
        <a:xfrm>
          <a:off x="815867" y="2596055"/>
          <a:ext cx="353410" cy="281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ja-JP" altLang="en-US" sz="1100" b="1">
              <a:solidFill>
                <a:schemeClr val="dk1"/>
              </a:solidFill>
              <a:latin typeface="+mn-lt"/>
              <a:ea typeface="+mn-ea"/>
              <a:cs typeface="+mn-cs"/>
            </a:rPr>
            <a:t>Ｈ</a:t>
          </a:r>
          <a:r>
            <a:rPr kumimoji="1" lang="ja-JP" altLang="en-US" sz="600" b="1">
              <a:solidFill>
                <a:schemeClr val="dk1"/>
              </a:solidFill>
              <a:latin typeface="+mn-lt"/>
              <a:ea typeface="+mn-ea"/>
              <a:cs typeface="+mn-cs"/>
            </a:rPr>
            <a:t>Ａ</a:t>
          </a:r>
          <a:endParaRPr kumimoji="1" lang="ja-JP" altLang="en-US" sz="800" b="1">
            <a:solidFill>
              <a:schemeClr val="dk1"/>
            </a:solidFill>
            <a:latin typeface="+mn-lt"/>
            <a:ea typeface="+mn-ea"/>
            <a:cs typeface="+mn-cs"/>
          </a:endParaRPr>
        </a:p>
      </xdr:txBody>
    </xdr:sp>
    <xdr:clientData/>
  </xdr:twoCellAnchor>
  <xdr:twoCellAnchor>
    <xdr:from>
      <xdr:col>23</xdr:col>
      <xdr:colOff>186561</xdr:colOff>
      <xdr:row>19</xdr:row>
      <xdr:rowOff>61748</xdr:rowOff>
    </xdr:from>
    <xdr:to>
      <xdr:col>25</xdr:col>
      <xdr:colOff>145833</xdr:colOff>
      <xdr:row>21</xdr:row>
      <xdr:rowOff>1314</xdr:rowOff>
    </xdr:to>
    <xdr:sp macro="" textlink="">
      <xdr:nvSpPr>
        <xdr:cNvPr id="35" name="テキスト ボックス 34"/>
        <xdr:cNvSpPr txBox="1"/>
      </xdr:nvSpPr>
      <xdr:spPr>
        <a:xfrm>
          <a:off x="4719147" y="3306817"/>
          <a:ext cx="353410" cy="281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kumimoji="1" lang="ja-JP" altLang="en-US" sz="1100" b="1">
              <a:solidFill>
                <a:schemeClr val="dk1"/>
              </a:solidFill>
              <a:latin typeface="+mn-lt"/>
              <a:ea typeface="+mn-ea"/>
              <a:cs typeface="+mn-cs"/>
            </a:rPr>
            <a:t>Ｈ</a:t>
          </a:r>
          <a:r>
            <a:rPr kumimoji="1" lang="ja-JP" altLang="en-US" sz="600" b="1">
              <a:solidFill>
                <a:schemeClr val="dk1"/>
              </a:solidFill>
              <a:latin typeface="+mn-lt"/>
              <a:ea typeface="+mn-ea"/>
              <a:cs typeface="+mn-cs"/>
            </a:rPr>
            <a:t>Ｂ</a:t>
          </a:r>
          <a:endParaRPr kumimoji="1" lang="ja-JP" altLang="en-US" sz="800" b="1">
            <a:solidFill>
              <a:schemeClr val="dk1"/>
            </a:solidFill>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0</xdr:colOff>
      <xdr:row>12</xdr:row>
      <xdr:rowOff>0</xdr:rowOff>
    </xdr:from>
    <xdr:to>
      <xdr:col>11</xdr:col>
      <xdr:colOff>0</xdr:colOff>
      <xdr:row>14</xdr:row>
      <xdr:rowOff>0</xdr:rowOff>
    </xdr:to>
    <xdr:sp macro="" textlink="">
      <xdr:nvSpPr>
        <xdr:cNvPr id="2" name="テキスト ボックス 1"/>
        <xdr:cNvSpPr txBox="1"/>
      </xdr:nvSpPr>
      <xdr:spPr>
        <a:xfrm>
          <a:off x="6858000" y="2114550"/>
          <a:ext cx="68580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100" b="1">
              <a:solidFill>
                <a:schemeClr val="bg1"/>
              </a:solidFill>
            </a:rPr>
            <a:t>施工不適</a:t>
          </a:r>
        </a:p>
      </xdr:txBody>
    </xdr:sp>
    <xdr:clientData/>
  </xdr:twoCellAnchor>
  <xdr:twoCellAnchor>
    <xdr:from>
      <xdr:col>5</xdr:col>
      <xdr:colOff>0</xdr:colOff>
      <xdr:row>11</xdr:row>
      <xdr:rowOff>1</xdr:rowOff>
    </xdr:from>
    <xdr:to>
      <xdr:col>6</xdr:col>
      <xdr:colOff>0</xdr:colOff>
      <xdr:row>13</xdr:row>
      <xdr:rowOff>0</xdr:rowOff>
    </xdr:to>
    <xdr:sp macro="" textlink="">
      <xdr:nvSpPr>
        <xdr:cNvPr id="3" name="テキスト ボックス 2"/>
        <xdr:cNvSpPr txBox="1"/>
      </xdr:nvSpPr>
      <xdr:spPr>
        <a:xfrm>
          <a:off x="3429000" y="1943101"/>
          <a:ext cx="685800" cy="3428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100" b="1">
              <a:solidFill>
                <a:sysClr val="windowText" lastClr="000000"/>
              </a:solidFill>
            </a:rPr>
            <a:t>施工可</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showGridLines="0" tabSelected="1" zoomScaleNormal="100" workbookViewId="0"/>
  </sheetViews>
  <sheetFormatPr defaultRowHeight="18.95" customHeight="1"/>
  <cols>
    <col min="1" max="10" width="9.125" style="201" customWidth="1"/>
    <col min="11" max="11" width="12.875" style="201" customWidth="1"/>
    <col min="12" max="16384" width="9" style="201"/>
  </cols>
  <sheetData>
    <row r="1" spans="1:11" ht="18.95" customHeight="1">
      <c r="A1" s="199"/>
      <c r="B1" s="200"/>
      <c r="C1" s="200"/>
      <c r="D1" s="200"/>
      <c r="E1" s="200"/>
      <c r="F1" s="200"/>
      <c r="G1" s="200"/>
      <c r="H1" s="200"/>
      <c r="I1" s="200"/>
      <c r="J1" s="200"/>
      <c r="K1" s="640" t="s">
        <v>1127</v>
      </c>
    </row>
    <row r="2" spans="1:11" ht="18.95" customHeight="1">
      <c r="A2" s="205"/>
      <c r="B2" s="203"/>
      <c r="C2" s="203"/>
      <c r="D2" s="203"/>
      <c r="E2" s="203"/>
      <c r="F2" s="203"/>
      <c r="G2" s="203"/>
      <c r="H2" s="203"/>
      <c r="I2" s="204"/>
      <c r="J2" s="204"/>
      <c r="K2" s="248"/>
    </row>
    <row r="3" spans="1:11" ht="18.95" customHeight="1">
      <c r="A3" s="202" t="s">
        <v>1068</v>
      </c>
      <c r="B3" s="203"/>
      <c r="C3" s="203"/>
      <c r="D3" s="203"/>
      <c r="E3" s="203"/>
      <c r="F3" s="203"/>
      <c r="G3" s="203"/>
      <c r="H3" s="203"/>
      <c r="I3" s="203"/>
      <c r="J3" s="203"/>
      <c r="K3" s="248"/>
    </row>
    <row r="4" spans="1:11" ht="18.95" customHeight="1">
      <c r="A4" s="205"/>
      <c r="B4" s="206"/>
      <c r="C4" s="206"/>
      <c r="D4" s="206"/>
      <c r="E4" s="206"/>
      <c r="F4" s="206"/>
      <c r="G4" s="206"/>
      <c r="H4" s="206"/>
      <c r="I4" s="206"/>
      <c r="J4" s="206"/>
      <c r="K4" s="207"/>
    </row>
    <row r="5" spans="1:11" ht="18.95" customHeight="1">
      <c r="A5" s="205"/>
      <c r="B5" s="206"/>
      <c r="C5" s="206"/>
      <c r="D5" s="206"/>
      <c r="E5" s="206"/>
      <c r="F5" s="206"/>
      <c r="G5" s="206"/>
      <c r="H5" s="206"/>
      <c r="I5" s="206"/>
      <c r="J5" s="208" t="s">
        <v>878</v>
      </c>
      <c r="K5" s="207"/>
    </row>
    <row r="6" spans="1:11" ht="18.95" customHeight="1" thickBot="1">
      <c r="A6" s="209"/>
      <c r="B6" s="210"/>
      <c r="C6" s="210"/>
      <c r="D6" s="210"/>
      <c r="E6" s="210"/>
      <c r="F6" s="210"/>
      <c r="G6" s="210"/>
      <c r="H6" s="210"/>
      <c r="I6" s="210"/>
      <c r="J6" s="211"/>
      <c r="K6" s="212"/>
    </row>
    <row r="7" spans="1:11" ht="18.95" customHeight="1">
      <c r="A7" s="219"/>
      <c r="B7" s="217"/>
      <c r="C7" s="217"/>
      <c r="D7" s="217"/>
      <c r="E7" s="217"/>
      <c r="F7" s="217"/>
      <c r="G7" s="217"/>
      <c r="H7" s="217"/>
      <c r="I7" s="217"/>
      <c r="J7" s="217"/>
      <c r="K7" s="218"/>
    </row>
    <row r="8" spans="1:11" ht="18.95" customHeight="1">
      <c r="A8" s="244" t="s">
        <v>867</v>
      </c>
      <c r="B8" s="217"/>
      <c r="C8" s="217"/>
      <c r="D8" s="217"/>
      <c r="E8" s="217"/>
      <c r="F8" s="217"/>
      <c r="G8" s="217"/>
      <c r="H8" s="217"/>
      <c r="I8" s="217"/>
      <c r="J8" s="217"/>
      <c r="K8" s="218"/>
    </row>
    <row r="9" spans="1:11" ht="18.95" customHeight="1">
      <c r="A9" s="242"/>
      <c r="B9" s="217"/>
      <c r="C9" s="217"/>
      <c r="D9" s="217"/>
      <c r="E9" s="217"/>
      <c r="F9" s="217"/>
      <c r="G9" s="217"/>
      <c r="H9" s="217"/>
      <c r="I9" s="217"/>
      <c r="J9" s="217"/>
      <c r="K9" s="218"/>
    </row>
    <row r="10" spans="1:11" ht="18.95" customHeight="1">
      <c r="A10" s="254" t="s">
        <v>852</v>
      </c>
      <c r="B10" s="217" t="s">
        <v>1061</v>
      </c>
      <c r="C10" s="217"/>
      <c r="D10" s="217"/>
      <c r="E10" s="217"/>
      <c r="F10" s="217"/>
      <c r="G10" s="217"/>
      <c r="H10" s="217"/>
      <c r="I10" s="217"/>
      <c r="J10" s="217"/>
      <c r="K10" s="218"/>
    </row>
    <row r="11" spans="1:11" ht="18.95" customHeight="1">
      <c r="A11" s="254" t="s">
        <v>853</v>
      </c>
      <c r="B11" s="217" t="s">
        <v>872</v>
      </c>
      <c r="C11" s="217"/>
      <c r="D11" s="217"/>
      <c r="E11" s="217"/>
      <c r="F11" s="217"/>
      <c r="G11" s="217"/>
      <c r="H11" s="217"/>
      <c r="I11" s="217"/>
      <c r="J11" s="217"/>
      <c r="K11" s="218"/>
    </row>
    <row r="12" spans="1:11" ht="18.95" customHeight="1">
      <c r="A12" s="254" t="s">
        <v>868</v>
      </c>
      <c r="B12" s="217" t="s">
        <v>1062</v>
      </c>
      <c r="C12" s="217"/>
      <c r="D12" s="217"/>
      <c r="E12" s="217"/>
      <c r="F12" s="217"/>
      <c r="G12" s="217"/>
      <c r="H12" s="217"/>
      <c r="I12" s="217"/>
      <c r="J12" s="217"/>
      <c r="K12" s="218"/>
    </row>
    <row r="13" spans="1:11" ht="18.95" customHeight="1">
      <c r="A13" s="243"/>
      <c r="B13" s="217"/>
      <c r="C13" s="217"/>
      <c r="D13" s="217"/>
      <c r="E13" s="217"/>
      <c r="F13" s="217"/>
      <c r="G13" s="217"/>
      <c r="H13" s="217"/>
      <c r="I13" s="217"/>
      <c r="J13" s="217"/>
      <c r="K13" s="218"/>
    </row>
    <row r="14" spans="1:11" ht="18.95" customHeight="1">
      <c r="A14" s="243" t="s">
        <v>1063</v>
      </c>
      <c r="B14" s="217" t="s">
        <v>1129</v>
      </c>
      <c r="C14" s="217"/>
      <c r="D14" s="217"/>
      <c r="E14" s="217"/>
      <c r="F14" s="217"/>
      <c r="G14" s="217"/>
      <c r="H14" s="217"/>
      <c r="I14" s="217"/>
      <c r="J14" s="217"/>
      <c r="K14" s="218"/>
    </row>
    <row r="15" spans="1:11" ht="18.95" customHeight="1" thickBot="1">
      <c r="A15" s="219"/>
      <c r="B15" s="217"/>
      <c r="C15" s="217"/>
      <c r="D15" s="217"/>
      <c r="E15" s="217"/>
      <c r="F15" s="217"/>
      <c r="G15" s="217"/>
      <c r="H15" s="217"/>
      <c r="I15" s="217"/>
      <c r="J15" s="217"/>
      <c r="K15" s="218"/>
    </row>
    <row r="16" spans="1:11" ht="18.95" customHeight="1">
      <c r="A16" s="213"/>
      <c r="B16" s="214"/>
      <c r="C16" s="214"/>
      <c r="D16" s="214"/>
      <c r="E16" s="214"/>
      <c r="F16" s="214"/>
      <c r="G16" s="214"/>
      <c r="H16" s="214"/>
      <c r="I16" s="214"/>
      <c r="J16" s="214"/>
      <c r="K16" s="215"/>
    </row>
    <row r="17" spans="1:13" ht="18.95" customHeight="1">
      <c r="A17" s="216" t="s">
        <v>860</v>
      </c>
      <c r="B17" s="217"/>
      <c r="C17" s="217"/>
      <c r="D17" s="217"/>
      <c r="E17" s="217"/>
      <c r="F17" s="217"/>
      <c r="G17" s="217"/>
      <c r="H17" s="217"/>
      <c r="I17" s="217"/>
      <c r="J17" s="217"/>
      <c r="K17" s="218"/>
    </row>
    <row r="18" spans="1:13" ht="18.95" customHeight="1">
      <c r="A18" s="249"/>
      <c r="B18" s="250"/>
      <c r="C18" s="250"/>
      <c r="D18" s="250"/>
      <c r="E18" s="250"/>
      <c r="F18" s="217"/>
      <c r="G18" s="217"/>
      <c r="H18" s="217"/>
      <c r="I18" s="217"/>
      <c r="J18" s="217"/>
      <c r="K18" s="218"/>
    </row>
    <row r="19" spans="1:13" ht="18.95" customHeight="1">
      <c r="A19" s="251" t="s">
        <v>1064</v>
      </c>
      <c r="B19" s="250" t="s">
        <v>885</v>
      </c>
      <c r="C19" s="250"/>
      <c r="D19" s="250"/>
      <c r="E19" s="250"/>
      <c r="F19" s="217"/>
      <c r="G19" s="217"/>
      <c r="H19" s="217"/>
      <c r="I19" s="217"/>
      <c r="J19" s="217"/>
      <c r="K19" s="218"/>
    </row>
    <row r="20" spans="1:13" ht="18.95" customHeight="1">
      <c r="A20" s="251" t="s">
        <v>1064</v>
      </c>
      <c r="B20" s="217" t="s">
        <v>886</v>
      </c>
      <c r="C20" s="250"/>
      <c r="D20" s="250"/>
      <c r="E20" s="250"/>
      <c r="F20" s="217"/>
      <c r="G20" s="217"/>
      <c r="H20" s="217"/>
      <c r="I20" s="217"/>
      <c r="J20" s="217"/>
      <c r="K20" s="218"/>
    </row>
    <row r="21" spans="1:13" ht="18.95" customHeight="1">
      <c r="A21" s="251"/>
      <c r="B21" s="217" t="s">
        <v>887</v>
      </c>
      <c r="C21" s="250"/>
      <c r="D21" s="250"/>
      <c r="E21" s="250"/>
      <c r="F21" s="217"/>
      <c r="G21" s="217"/>
      <c r="H21" s="217"/>
      <c r="I21" s="217"/>
      <c r="J21" s="217"/>
      <c r="K21" s="218"/>
    </row>
    <row r="22" spans="1:13" ht="18.95" customHeight="1">
      <c r="A22" s="251"/>
      <c r="B22" s="217" t="s">
        <v>888</v>
      </c>
      <c r="C22" s="250"/>
      <c r="D22" s="250"/>
      <c r="E22" s="250"/>
      <c r="F22" s="217"/>
      <c r="G22" s="217"/>
      <c r="H22" s="217"/>
      <c r="I22" s="217"/>
      <c r="J22" s="217"/>
      <c r="K22" s="218"/>
    </row>
    <row r="23" spans="1:13" ht="18.95" customHeight="1">
      <c r="A23" s="251"/>
      <c r="B23" s="276" t="s">
        <v>873</v>
      </c>
      <c r="C23" s="250"/>
      <c r="D23" s="250"/>
      <c r="E23" s="250"/>
      <c r="F23" s="217"/>
      <c r="G23" s="217"/>
      <c r="H23" s="217"/>
      <c r="I23" s="217"/>
      <c r="J23" s="217"/>
      <c r="K23" s="218"/>
    </row>
    <row r="24" spans="1:13" ht="18.95" customHeight="1">
      <c r="A24" s="251" t="s">
        <v>1099</v>
      </c>
      <c r="B24" s="217" t="s">
        <v>1100</v>
      </c>
      <c r="C24" s="250"/>
      <c r="D24" s="250"/>
      <c r="E24" s="250"/>
      <c r="F24" s="217"/>
      <c r="G24" s="217"/>
      <c r="H24" s="217"/>
      <c r="I24" s="217"/>
      <c r="J24" s="217"/>
      <c r="K24" s="218"/>
    </row>
    <row r="25" spans="1:13" ht="18.95" customHeight="1">
      <c r="A25" s="249"/>
      <c r="B25" s="250"/>
      <c r="C25" s="250"/>
      <c r="D25" s="250"/>
      <c r="E25" s="250"/>
      <c r="F25" s="217"/>
      <c r="G25" s="217"/>
      <c r="H25" s="217"/>
      <c r="I25" s="217"/>
      <c r="J25" s="217"/>
      <c r="K25" s="218"/>
    </row>
    <row r="26" spans="1:13" ht="18.95" customHeight="1">
      <c r="A26" s="251" t="s">
        <v>1064</v>
      </c>
      <c r="B26" s="217" t="s">
        <v>861</v>
      </c>
      <c r="C26" s="250"/>
      <c r="D26" s="250"/>
      <c r="E26" s="250"/>
      <c r="F26" s="217"/>
      <c r="G26" s="217"/>
      <c r="H26" s="217"/>
      <c r="I26" s="217"/>
      <c r="J26" s="217"/>
      <c r="K26" s="218"/>
    </row>
    <row r="27" spans="1:13" ht="18.95" customHeight="1">
      <c r="A27" s="251" t="s">
        <v>1064</v>
      </c>
      <c r="B27" s="217" t="s">
        <v>1006</v>
      </c>
      <c r="C27" s="250"/>
      <c r="D27" s="250"/>
      <c r="E27" s="250"/>
      <c r="F27" s="217"/>
      <c r="G27" s="217"/>
      <c r="H27" s="217"/>
      <c r="I27" s="217"/>
      <c r="J27" s="217"/>
      <c r="K27" s="218"/>
    </row>
    <row r="28" spans="1:13" ht="18.95" customHeight="1">
      <c r="A28" s="294" t="s">
        <v>1063</v>
      </c>
      <c r="B28" s="651" t="s">
        <v>1065</v>
      </c>
      <c r="C28" s="250"/>
      <c r="D28" s="250"/>
      <c r="E28" s="250"/>
      <c r="F28" s="217"/>
      <c r="G28" s="217"/>
      <c r="H28" s="217"/>
      <c r="I28" s="217"/>
      <c r="J28" s="217"/>
      <c r="K28" s="218"/>
    </row>
    <row r="29" spans="1:13" ht="18.95" customHeight="1">
      <c r="A29" s="252"/>
      <c r="B29" s="276"/>
      <c r="C29" s="250"/>
      <c r="D29" s="250"/>
      <c r="E29" s="250"/>
      <c r="F29" s="217"/>
      <c r="G29" s="217"/>
      <c r="H29" s="217"/>
      <c r="I29" s="217"/>
      <c r="J29" s="217"/>
      <c r="K29" s="218"/>
    </row>
    <row r="30" spans="1:13" ht="18.95" customHeight="1">
      <c r="A30" s="251" t="s">
        <v>1064</v>
      </c>
      <c r="B30" s="217" t="s">
        <v>1066</v>
      </c>
      <c r="C30" s="250"/>
      <c r="D30" s="250"/>
      <c r="E30" s="250"/>
      <c r="F30" s="217"/>
      <c r="G30" s="217"/>
      <c r="H30" s="217"/>
      <c r="I30" s="217"/>
      <c r="J30" s="217"/>
      <c r="K30" s="218"/>
      <c r="L30" s="220"/>
      <c r="M30" s="217"/>
    </row>
    <row r="31" spans="1:13" ht="18.95" customHeight="1">
      <c r="A31" s="251" t="s">
        <v>1064</v>
      </c>
      <c r="B31" s="250" t="s">
        <v>870</v>
      </c>
      <c r="C31" s="250"/>
      <c r="D31" s="250"/>
      <c r="E31" s="250"/>
      <c r="F31" s="217"/>
      <c r="G31" s="217"/>
      <c r="H31" s="217"/>
      <c r="I31" s="217"/>
      <c r="J31" s="217"/>
      <c r="K31" s="218"/>
      <c r="L31" s="220"/>
      <c r="M31" s="217"/>
    </row>
    <row r="32" spans="1:13" ht="18.95" customHeight="1">
      <c r="A32" s="251" t="s">
        <v>1064</v>
      </c>
      <c r="B32" s="250" t="s">
        <v>1067</v>
      </c>
      <c r="C32" s="250"/>
      <c r="D32" s="250"/>
      <c r="E32" s="250"/>
      <c r="F32" s="217"/>
      <c r="G32" s="217"/>
      <c r="H32" s="217"/>
      <c r="I32" s="217"/>
      <c r="J32" s="217"/>
      <c r="K32" s="218"/>
      <c r="L32" s="220"/>
      <c r="M32" s="217"/>
    </row>
    <row r="33" spans="1:13" ht="18.95" customHeight="1">
      <c r="A33" s="251" t="s">
        <v>1064</v>
      </c>
      <c r="B33" s="250" t="s">
        <v>879</v>
      </c>
      <c r="C33" s="250"/>
      <c r="D33" s="250"/>
      <c r="E33" s="250"/>
      <c r="F33" s="217"/>
      <c r="G33" s="217"/>
      <c r="H33" s="217"/>
      <c r="I33" s="217"/>
      <c r="J33" s="217"/>
      <c r="K33" s="218"/>
      <c r="L33" s="220"/>
      <c r="M33" s="217"/>
    </row>
    <row r="34" spans="1:13" ht="18.95" customHeight="1">
      <c r="A34" s="294" t="s">
        <v>1063</v>
      </c>
      <c r="B34" s="295" t="s">
        <v>871</v>
      </c>
      <c r="C34" s="250"/>
      <c r="D34" s="250"/>
      <c r="E34" s="250"/>
      <c r="F34" s="217"/>
      <c r="G34" s="217"/>
      <c r="H34" s="217"/>
      <c r="I34" s="217"/>
      <c r="J34" s="217"/>
      <c r="K34" s="218"/>
      <c r="L34" s="220"/>
      <c r="M34" s="217"/>
    </row>
    <row r="35" spans="1:13" ht="18.95" customHeight="1">
      <c r="A35" s="294"/>
      <c r="B35" s="295" t="s">
        <v>1007</v>
      </c>
      <c r="C35" s="250"/>
      <c r="D35" s="250"/>
      <c r="E35" s="250"/>
      <c r="F35" s="217"/>
      <c r="G35" s="217"/>
      <c r="H35" s="217"/>
      <c r="I35" s="217"/>
      <c r="J35" s="217"/>
      <c r="K35" s="218"/>
      <c r="L35" s="220"/>
      <c r="M35" s="217"/>
    </row>
    <row r="36" spans="1:13" ht="18.95" customHeight="1">
      <c r="A36" s="219"/>
      <c r="B36" s="217"/>
      <c r="C36" s="217"/>
      <c r="D36" s="217"/>
      <c r="E36" s="217"/>
      <c r="F36" s="217"/>
      <c r="G36" s="217"/>
      <c r="H36" s="217"/>
      <c r="I36" s="217"/>
      <c r="J36" s="217"/>
      <c r="K36" s="218"/>
      <c r="L36" s="219"/>
      <c r="M36" s="217"/>
    </row>
    <row r="37" spans="1:13" ht="18.95" customHeight="1">
      <c r="A37" s="219"/>
      <c r="B37" s="217"/>
      <c r="C37" s="217"/>
      <c r="D37" s="217"/>
      <c r="E37" s="217"/>
      <c r="F37" s="217"/>
      <c r="G37" s="217"/>
      <c r="H37" s="217"/>
      <c r="I37" s="217"/>
      <c r="J37" s="217"/>
      <c r="K37" s="218"/>
    </row>
    <row r="38" spans="1:13" ht="18.95" customHeight="1">
      <c r="A38" s="220" t="s">
        <v>1063</v>
      </c>
      <c r="B38" s="217" t="s">
        <v>1008</v>
      </c>
      <c r="C38" s="217"/>
      <c r="D38" s="217"/>
      <c r="E38" s="217"/>
      <c r="F38" s="217"/>
      <c r="G38" s="217"/>
      <c r="H38" s="217"/>
      <c r="I38" s="217"/>
      <c r="J38" s="217"/>
      <c r="K38" s="218"/>
    </row>
    <row r="39" spans="1:13" ht="18.95" customHeight="1">
      <c r="A39" s="219"/>
      <c r="B39" s="217" t="s">
        <v>1009</v>
      </c>
      <c r="C39" s="217"/>
      <c r="D39" s="217"/>
      <c r="E39" s="217"/>
      <c r="F39" s="217"/>
      <c r="G39" s="217"/>
      <c r="H39" s="217"/>
      <c r="I39" s="217"/>
      <c r="J39" s="217"/>
      <c r="K39" s="218"/>
    </row>
    <row r="40" spans="1:13" ht="18.95" customHeight="1">
      <c r="A40" s="219"/>
      <c r="B40" s="217" t="s">
        <v>1010</v>
      </c>
      <c r="C40" s="217"/>
      <c r="D40" s="217"/>
      <c r="E40" s="217"/>
      <c r="F40" s="217"/>
      <c r="G40" s="217"/>
      <c r="H40" s="217"/>
      <c r="I40" s="217"/>
      <c r="J40" s="217"/>
      <c r="K40" s="218"/>
    </row>
    <row r="41" spans="1:13" ht="18.95" customHeight="1" thickBot="1">
      <c r="A41" s="221"/>
      <c r="B41" s="222"/>
      <c r="C41" s="222"/>
      <c r="D41" s="222"/>
      <c r="E41" s="222"/>
      <c r="F41" s="222"/>
      <c r="G41" s="222"/>
      <c r="H41" s="222"/>
      <c r="I41" s="222"/>
      <c r="J41" s="222"/>
      <c r="K41" s="223"/>
    </row>
    <row r="42" spans="1:13" ht="18.95" customHeight="1">
      <c r="A42" s="224"/>
      <c r="B42" s="214"/>
      <c r="C42" s="214"/>
      <c r="D42" s="214"/>
      <c r="E42" s="214"/>
      <c r="F42" s="214"/>
      <c r="G42" s="214"/>
      <c r="H42" s="214"/>
      <c r="I42" s="214"/>
      <c r="J42" s="214"/>
      <c r="K42" s="215"/>
    </row>
    <row r="43" spans="1:13" ht="18.95" customHeight="1">
      <c r="A43" s="225" t="s">
        <v>862</v>
      </c>
      <c r="B43" s="217"/>
      <c r="C43" s="217"/>
      <c r="D43" s="217"/>
      <c r="E43" s="217"/>
      <c r="F43" s="217"/>
      <c r="G43" s="217"/>
      <c r="H43" s="217"/>
      <c r="I43" s="217"/>
      <c r="J43" s="217"/>
      <c r="K43" s="218"/>
    </row>
    <row r="44" spans="1:13" ht="18.95" customHeight="1">
      <c r="A44" s="219"/>
      <c r="B44" s="217" t="s">
        <v>1069</v>
      </c>
      <c r="C44" s="217"/>
      <c r="D44" s="217" t="s">
        <v>863</v>
      </c>
      <c r="E44" s="217"/>
      <c r="F44" s="217"/>
      <c r="G44" s="217"/>
      <c r="H44" s="217"/>
      <c r="I44" s="217"/>
      <c r="J44" s="217"/>
      <c r="K44" s="218"/>
    </row>
    <row r="45" spans="1:13" ht="18.95" customHeight="1">
      <c r="A45" s="219"/>
      <c r="B45" s="217" t="s">
        <v>1128</v>
      </c>
      <c r="C45" s="217"/>
      <c r="D45" s="217" t="s">
        <v>865</v>
      </c>
      <c r="E45" s="217"/>
      <c r="F45" s="217" t="s">
        <v>1011</v>
      </c>
      <c r="G45" s="217"/>
      <c r="H45" s="217"/>
      <c r="I45" s="217"/>
      <c r="J45" s="217"/>
      <c r="K45" s="218"/>
    </row>
    <row r="46" spans="1:13" ht="18.95" customHeight="1">
      <c r="A46" s="219"/>
      <c r="B46" s="217"/>
      <c r="C46" s="217"/>
      <c r="D46" s="217"/>
      <c r="E46" s="217"/>
      <c r="F46" s="217"/>
      <c r="G46" s="217"/>
      <c r="H46" s="217"/>
      <c r="I46" s="217"/>
      <c r="J46" s="217"/>
      <c r="K46" s="218"/>
    </row>
    <row r="47" spans="1:13" ht="18.95" customHeight="1">
      <c r="A47" s="219"/>
      <c r="B47" s="217"/>
      <c r="C47" s="217"/>
      <c r="D47" s="217"/>
      <c r="E47" s="217"/>
      <c r="G47" s="217"/>
      <c r="H47" s="217"/>
      <c r="I47" s="217"/>
      <c r="J47" s="217"/>
      <c r="K47" s="218"/>
    </row>
    <row r="48" spans="1:13" ht="18.95" customHeight="1">
      <c r="A48" s="219"/>
      <c r="B48" s="217"/>
      <c r="C48" s="217"/>
      <c r="D48" s="217"/>
      <c r="E48" s="217"/>
      <c r="F48" s="217"/>
      <c r="G48" s="217"/>
      <c r="H48" s="217"/>
      <c r="I48" s="217"/>
      <c r="J48" s="217"/>
      <c r="K48" s="218"/>
    </row>
    <row r="49" spans="1:11" ht="18.95" customHeight="1">
      <c r="A49" s="219"/>
      <c r="B49" s="217"/>
      <c r="C49" s="217"/>
      <c r="D49" s="217"/>
      <c r="E49" s="217"/>
      <c r="F49" s="217"/>
      <c r="G49" s="217"/>
      <c r="H49" s="217"/>
      <c r="I49" s="217"/>
      <c r="J49" s="217"/>
      <c r="K49" s="218"/>
    </row>
    <row r="50" spans="1:11" ht="18.95" customHeight="1">
      <c r="A50" s="219"/>
      <c r="B50" s="217"/>
      <c r="C50" s="217"/>
      <c r="D50" s="217"/>
      <c r="E50" s="217"/>
      <c r="F50" s="217"/>
      <c r="G50" s="217"/>
      <c r="H50" s="217"/>
      <c r="I50" s="217"/>
      <c r="J50" s="217"/>
      <c r="K50" s="218"/>
    </row>
    <row r="51" spans="1:11" ht="18.95" customHeight="1" thickBot="1">
      <c r="A51" s="226"/>
      <c r="B51" s="222"/>
      <c r="C51" s="222"/>
      <c r="D51" s="222"/>
      <c r="E51" s="222"/>
      <c r="F51" s="222"/>
      <c r="G51" s="222"/>
      <c r="H51" s="222"/>
      <c r="I51" s="222"/>
      <c r="J51" s="222"/>
      <c r="K51" s="223"/>
    </row>
    <row r="52" spans="1:11" ht="18.95" customHeight="1">
      <c r="A52" s="227"/>
    </row>
    <row r="54" spans="1:11" ht="18.95" customHeight="1">
      <c r="A54" s="227"/>
    </row>
    <row r="55" spans="1:11" ht="18.95" customHeight="1">
      <c r="A55" s="227"/>
    </row>
    <row r="60" spans="1:11" ht="18.95" customHeight="1">
      <c r="B60" s="228"/>
    </row>
    <row r="61" spans="1:11" ht="18.95" customHeight="1">
      <c r="B61" s="228"/>
    </row>
    <row r="62" spans="1:11" ht="18.95" customHeight="1">
      <c r="B62" s="228"/>
    </row>
    <row r="63" spans="1:11" ht="18.95" customHeight="1">
      <c r="B63" s="228"/>
    </row>
    <row r="64" spans="1:11" ht="18.95" customHeight="1">
      <c r="B64" s="228"/>
    </row>
    <row r="65" spans="2:2" ht="18.95" customHeight="1">
      <c r="B65" s="228"/>
    </row>
    <row r="66" spans="2:2" ht="18.95" customHeight="1">
      <c r="B66" s="228"/>
    </row>
    <row r="67" spans="2:2" ht="18.95" customHeight="1">
      <c r="B67" s="228"/>
    </row>
    <row r="68" spans="2:2" ht="18.95" customHeight="1">
      <c r="B68" s="228"/>
    </row>
    <row r="69" spans="2:2" ht="18.95" customHeight="1">
      <c r="B69" s="228"/>
    </row>
  </sheetData>
  <phoneticPr fontId="14"/>
  <printOptions horizontalCentered="1" verticalCentered="1"/>
  <pageMargins left="0.47244094488188981" right="0.35433070866141736" top="0.39370078740157483" bottom="0.35433070866141736" header="0.35433070866141736" footer="0.31496062992125984"/>
  <pageSetup paperSize="9" scale="89" orientation="portrait" horizontalDpi="4294967294"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L17"/>
  <sheetViews>
    <sheetView showGridLines="0" zoomScale="85" zoomScaleNormal="85" workbookViewId="0"/>
  </sheetViews>
  <sheetFormatPr defaultRowHeight="13.5"/>
  <cols>
    <col min="1" max="16384" width="9" style="604"/>
  </cols>
  <sheetData>
    <row r="6" spans="3:12" ht="14.25" thickBot="1"/>
    <row r="7" spans="3:12" ht="16.5">
      <c r="C7" s="611" t="s">
        <v>1074</v>
      </c>
      <c r="D7" s="911" t="s">
        <v>1085</v>
      </c>
      <c r="E7" s="912"/>
      <c r="F7" s="912"/>
      <c r="G7" s="912"/>
      <c r="H7" s="912"/>
      <c r="I7" s="912"/>
      <c r="J7" s="912"/>
      <c r="K7" s="912"/>
      <c r="L7" s="913"/>
    </row>
    <row r="8" spans="3:12" ht="14.25" thickBot="1">
      <c r="C8" s="612" t="s">
        <v>1075</v>
      </c>
      <c r="D8" s="608" t="s">
        <v>1086</v>
      </c>
      <c r="E8" s="609" t="s">
        <v>1087</v>
      </c>
      <c r="F8" s="609" t="s">
        <v>1088</v>
      </c>
      <c r="G8" s="609" t="s">
        <v>1089</v>
      </c>
      <c r="H8" s="609" t="s">
        <v>1090</v>
      </c>
      <c r="I8" s="609" t="s">
        <v>1091</v>
      </c>
      <c r="J8" s="609" t="s">
        <v>1092</v>
      </c>
      <c r="K8" s="613" t="s">
        <v>1093</v>
      </c>
      <c r="L8" s="610" t="s">
        <v>1094</v>
      </c>
    </row>
    <row r="9" spans="3:12">
      <c r="C9" s="614" t="s">
        <v>1076</v>
      </c>
      <c r="D9" s="618"/>
      <c r="E9" s="619"/>
      <c r="F9" s="619"/>
      <c r="G9" s="619"/>
      <c r="H9" s="619"/>
      <c r="I9" s="619"/>
      <c r="J9" s="619"/>
      <c r="K9" s="620"/>
      <c r="L9" s="621"/>
    </row>
    <row r="10" spans="3:12">
      <c r="C10" s="615" t="s">
        <v>1077</v>
      </c>
      <c r="D10" s="622"/>
      <c r="E10" s="623"/>
      <c r="F10" s="623"/>
      <c r="G10" s="623"/>
      <c r="H10" s="623"/>
      <c r="I10" s="623"/>
      <c r="J10" s="623"/>
      <c r="K10" s="624"/>
      <c r="L10" s="625"/>
    </row>
    <row r="11" spans="3:12">
      <c r="C11" s="616" t="s">
        <v>1078</v>
      </c>
      <c r="D11" s="626"/>
      <c r="E11" s="627"/>
      <c r="F11" s="627"/>
      <c r="G11" s="627"/>
      <c r="H11" s="627"/>
      <c r="I11" s="627"/>
      <c r="J11" s="628"/>
      <c r="K11" s="629"/>
      <c r="L11" s="630"/>
    </row>
    <row r="12" spans="3:12">
      <c r="C12" s="616" t="s">
        <v>1079</v>
      </c>
      <c r="D12" s="626"/>
      <c r="E12" s="627"/>
      <c r="F12" s="627"/>
      <c r="G12" s="627"/>
      <c r="H12" s="627"/>
      <c r="I12" s="627"/>
      <c r="J12" s="628"/>
      <c r="K12" s="629"/>
      <c r="L12" s="630"/>
    </row>
    <row r="13" spans="3:12">
      <c r="C13" s="616" t="s">
        <v>1080</v>
      </c>
      <c r="D13" s="626"/>
      <c r="E13" s="627"/>
      <c r="F13" s="627"/>
      <c r="G13" s="627"/>
      <c r="H13" s="627"/>
      <c r="I13" s="628"/>
      <c r="J13" s="628"/>
      <c r="K13" s="629"/>
      <c r="L13" s="630"/>
    </row>
    <row r="14" spans="3:12">
      <c r="C14" s="614" t="s">
        <v>1081</v>
      </c>
      <c r="D14" s="618"/>
      <c r="E14" s="619"/>
      <c r="F14" s="619"/>
      <c r="G14" s="619"/>
      <c r="H14" s="619"/>
      <c r="I14" s="631"/>
      <c r="J14" s="631"/>
      <c r="K14" s="632"/>
      <c r="L14" s="621"/>
    </row>
    <row r="15" spans="3:12">
      <c r="C15" s="615" t="s">
        <v>1082</v>
      </c>
      <c r="D15" s="622"/>
      <c r="E15" s="623"/>
      <c r="F15" s="623"/>
      <c r="G15" s="633"/>
      <c r="H15" s="633"/>
      <c r="I15" s="633"/>
      <c r="J15" s="633"/>
      <c r="K15" s="624"/>
      <c r="L15" s="625"/>
    </row>
    <row r="16" spans="3:12">
      <c r="C16" s="616" t="s">
        <v>1083</v>
      </c>
      <c r="D16" s="626"/>
      <c r="E16" s="627"/>
      <c r="F16" s="627"/>
      <c r="G16" s="628"/>
      <c r="H16" s="628"/>
      <c r="I16" s="628"/>
      <c r="J16" s="628"/>
      <c r="K16" s="629"/>
      <c r="L16" s="630"/>
    </row>
    <row r="17" spans="3:12" ht="14.25" thickBot="1">
      <c r="C17" s="617" t="s">
        <v>1084</v>
      </c>
      <c r="D17" s="634"/>
      <c r="E17" s="635"/>
      <c r="F17" s="636"/>
      <c r="G17" s="636"/>
      <c r="H17" s="636"/>
      <c r="I17" s="636"/>
      <c r="J17" s="636"/>
      <c r="K17" s="637"/>
      <c r="L17" s="638"/>
    </row>
  </sheetData>
  <mergeCells count="1">
    <mergeCell ref="D7:L7"/>
  </mergeCells>
  <phoneticPr fontId="14"/>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pageSetUpPr fitToPage="1"/>
  </sheetPr>
  <dimension ref="A2:AE105"/>
  <sheetViews>
    <sheetView showGridLines="0" zoomScale="70" zoomScaleNormal="70" zoomScaleSheetLayoutView="70" workbookViewId="0"/>
  </sheetViews>
  <sheetFormatPr defaultRowHeight="13.5"/>
  <cols>
    <col min="1" max="1" width="9" style="229"/>
    <col min="2" max="2" width="15.75" style="229" customWidth="1"/>
    <col min="3" max="3" width="14.625" style="229" customWidth="1"/>
    <col min="4" max="4" width="19.375" style="229" customWidth="1"/>
    <col min="5" max="10" width="9" style="229"/>
    <col min="11" max="33" width="8.625" style="229" customWidth="1"/>
    <col min="34" max="16384" width="9" style="229"/>
  </cols>
  <sheetData>
    <row r="2" spans="1:29" s="165" customFormat="1" ht="21">
      <c r="A2" s="236" t="s">
        <v>1101</v>
      </c>
    </row>
    <row r="3" spans="1:29" ht="21">
      <c r="B3" s="234"/>
      <c r="P3" s="235"/>
    </row>
    <row r="4" spans="1:29" ht="20.100000000000001" customHeight="1">
      <c r="A4" s="236" t="s">
        <v>866</v>
      </c>
    </row>
    <row r="5" spans="1:29" ht="20.100000000000001" customHeight="1">
      <c r="A5" s="236" t="s">
        <v>1058</v>
      </c>
    </row>
    <row r="6" spans="1:29" ht="20.100000000000001" customHeight="1"/>
    <row r="7" spans="1:29" ht="20.100000000000001" customHeight="1">
      <c r="A7" s="234" t="s">
        <v>1005</v>
      </c>
    </row>
    <row r="8" spans="1:29" ht="20.100000000000001" customHeight="1" thickBot="1">
      <c r="A8" s="234"/>
      <c r="B8" s="234"/>
    </row>
    <row r="9" spans="1:29" ht="20.100000000000001" customHeight="1" thickBot="1">
      <c r="A9" s="237" t="s">
        <v>852</v>
      </c>
      <c r="B9" s="238" t="s">
        <v>864</v>
      </c>
      <c r="C9" s="241"/>
      <c r="D9" s="239" t="s">
        <v>1012</v>
      </c>
    </row>
    <row r="10" spans="1:29" ht="20.100000000000001" customHeight="1">
      <c r="A10" s="237"/>
      <c r="B10" s="237"/>
      <c r="C10" s="239"/>
      <c r="D10" s="239"/>
      <c r="R10" s="470"/>
      <c r="S10" s="470"/>
      <c r="T10" s="470"/>
      <c r="U10" s="470"/>
      <c r="V10" s="470"/>
      <c r="W10" s="470"/>
      <c r="X10" s="470"/>
      <c r="Y10" s="470"/>
      <c r="Z10" s="470"/>
      <c r="AA10" s="470"/>
      <c r="AB10" s="470"/>
      <c r="AC10" s="470"/>
    </row>
    <row r="11" spans="1:29" ht="20.100000000000001" customHeight="1">
      <c r="A11" s="237" t="s">
        <v>853</v>
      </c>
      <c r="B11" s="239" t="s">
        <v>1013</v>
      </c>
      <c r="R11" s="334"/>
      <c r="S11" s="334"/>
      <c r="T11" s="334"/>
      <c r="U11" s="334"/>
      <c r="V11" s="476"/>
      <c r="W11" s="250"/>
      <c r="X11" s="195"/>
      <c r="Y11" s="250"/>
      <c r="Z11" s="250"/>
      <c r="AA11" s="250"/>
      <c r="AB11" s="250"/>
      <c r="AC11" s="470"/>
    </row>
    <row r="12" spans="1:29" ht="20.100000000000001" customHeight="1">
      <c r="A12" s="240"/>
      <c r="B12" s="239" t="s">
        <v>1014</v>
      </c>
      <c r="R12" s="334"/>
      <c r="S12" s="334"/>
      <c r="T12" s="334"/>
      <c r="U12" s="334"/>
      <c r="V12" s="476"/>
      <c r="W12" s="250"/>
      <c r="X12" s="195"/>
      <c r="Y12" s="250"/>
      <c r="Z12" s="250"/>
      <c r="AA12" s="250"/>
      <c r="AB12" s="250"/>
      <c r="AC12" s="470"/>
    </row>
    <row r="13" spans="1:29" ht="20.100000000000001" customHeight="1">
      <c r="A13" s="240"/>
      <c r="B13" s="239"/>
      <c r="R13" s="334"/>
      <c r="S13" s="334"/>
      <c r="T13" s="334"/>
      <c r="U13" s="334"/>
      <c r="V13" s="334"/>
      <c r="W13" s="334"/>
      <c r="X13" s="195"/>
      <c r="Y13" s="250"/>
      <c r="Z13" s="250"/>
      <c r="AA13" s="250"/>
      <c r="AB13" s="250"/>
      <c r="AC13" s="470"/>
    </row>
    <row r="14" spans="1:29" ht="20.100000000000001" customHeight="1">
      <c r="A14" s="237" t="s">
        <v>854</v>
      </c>
      <c r="B14" s="231" t="s">
        <v>855</v>
      </c>
      <c r="R14" s="334"/>
      <c r="S14" s="334"/>
      <c r="T14" s="334"/>
      <c r="U14" s="195"/>
      <c r="V14" s="470"/>
      <c r="W14" s="334"/>
      <c r="X14" s="250"/>
      <c r="Y14" s="327"/>
      <c r="Z14" s="250"/>
      <c r="AA14" s="250"/>
      <c r="AB14" s="250"/>
      <c r="AC14" s="470"/>
    </row>
    <row r="15" spans="1:29" ht="20.100000000000001" customHeight="1">
      <c r="A15" s="237"/>
      <c r="B15" s="231" t="s">
        <v>1059</v>
      </c>
      <c r="R15" s="334"/>
      <c r="S15" s="334"/>
      <c r="T15" s="334"/>
      <c r="U15" s="334"/>
      <c r="V15" s="470"/>
      <c r="W15" s="400"/>
      <c r="X15" s="250"/>
      <c r="Y15" s="327"/>
      <c r="Z15" s="250"/>
      <c r="AA15" s="250"/>
      <c r="AB15" s="250"/>
      <c r="AC15" s="470"/>
    </row>
    <row r="16" spans="1:29" ht="20.100000000000001" customHeight="1">
      <c r="A16" s="237"/>
      <c r="B16" s="245" t="s">
        <v>1060</v>
      </c>
      <c r="R16" s="334"/>
      <c r="S16" s="334"/>
      <c r="T16" s="334"/>
      <c r="U16" s="334"/>
      <c r="V16" s="400"/>
      <c r="W16" s="334"/>
      <c r="X16" s="250"/>
      <c r="Y16" s="250"/>
      <c r="Z16" s="250"/>
      <c r="AA16" s="250"/>
      <c r="AB16" s="250"/>
      <c r="AC16" s="470"/>
    </row>
    <row r="17" spans="1:29" ht="20.100000000000001" customHeight="1">
      <c r="A17" s="237"/>
      <c r="B17" s="231"/>
      <c r="R17" s="471"/>
      <c r="S17" s="334"/>
      <c r="T17" s="334"/>
      <c r="U17" s="195"/>
      <c r="V17" s="477"/>
      <c r="W17" s="334"/>
      <c r="X17" s="400"/>
      <c r="Y17" s="250"/>
      <c r="Z17" s="250"/>
      <c r="AA17" s="250"/>
      <c r="AB17" s="472"/>
      <c r="AC17" s="470"/>
    </row>
    <row r="18" spans="1:29" s="165" customFormat="1" ht="35.25" customHeight="1">
      <c r="A18" s="246" t="s">
        <v>869</v>
      </c>
      <c r="B18" s="247"/>
      <c r="C18" s="247"/>
      <c r="D18" s="247"/>
      <c r="E18" s="247"/>
      <c r="F18" s="247"/>
      <c r="G18" s="247"/>
      <c r="H18" s="247"/>
      <c r="I18" s="247"/>
      <c r="J18" s="247"/>
      <c r="K18" s="247"/>
      <c r="L18" s="247"/>
      <c r="M18" s="247"/>
      <c r="N18" s="247"/>
      <c r="O18" s="247"/>
      <c r="P18" s="247"/>
      <c r="R18" s="334"/>
      <c r="S18" s="334"/>
      <c r="T18" s="334"/>
      <c r="U18" s="334"/>
      <c r="V18" s="474"/>
      <c r="W18" s="334"/>
      <c r="X18" s="250"/>
      <c r="Y18" s="327"/>
      <c r="Z18" s="250"/>
      <c r="AA18" s="473"/>
      <c r="AB18" s="400"/>
      <c r="AC18" s="470"/>
    </row>
    <row r="19" spans="1:29" ht="20.100000000000001" customHeight="1">
      <c r="A19" s="237"/>
      <c r="B19" s="237"/>
      <c r="C19" s="239"/>
      <c r="R19" s="334"/>
      <c r="S19" s="334"/>
      <c r="T19" s="334"/>
      <c r="U19" s="334"/>
      <c r="V19" s="474"/>
      <c r="W19" s="400"/>
      <c r="X19" s="475"/>
      <c r="Y19" s="250"/>
      <c r="Z19" s="250"/>
      <c r="AA19" s="473"/>
      <c r="AB19" s="400"/>
      <c r="AC19" s="470"/>
    </row>
    <row r="20" spans="1:29" ht="35.25" customHeight="1">
      <c r="B20" s="230" t="s">
        <v>856</v>
      </c>
      <c r="R20" s="470"/>
      <c r="S20" s="470"/>
      <c r="T20" s="470"/>
      <c r="U20" s="470"/>
      <c r="V20" s="470"/>
      <c r="W20" s="470"/>
      <c r="X20" s="470"/>
      <c r="Y20" s="470"/>
      <c r="Z20" s="470"/>
      <c r="AA20" s="470"/>
      <c r="AB20" s="470"/>
      <c r="AC20" s="470"/>
    </row>
    <row r="21" spans="1:29" ht="35.25" customHeight="1">
      <c r="B21" s="230"/>
      <c r="C21" s="268" t="s">
        <v>1102</v>
      </c>
      <c r="R21" s="470"/>
      <c r="S21" s="470"/>
      <c r="T21" s="470"/>
      <c r="U21" s="470"/>
      <c r="V21" s="470"/>
      <c r="W21" s="470"/>
      <c r="X21" s="470"/>
      <c r="Y21" s="470"/>
      <c r="Z21" s="470"/>
      <c r="AA21" s="470"/>
      <c r="AB21" s="470"/>
      <c r="AC21" s="470"/>
    </row>
    <row r="22" spans="1:29" ht="30" customHeight="1">
      <c r="B22" s="230"/>
      <c r="C22" s="642" t="s">
        <v>1103</v>
      </c>
    </row>
    <row r="23" spans="1:29" ht="35.25" customHeight="1" thickBot="1">
      <c r="B23" s="230"/>
    </row>
    <row r="24" spans="1:29" s="166" customFormat="1" ht="45" customHeight="1" thickBot="1">
      <c r="B24" s="282" t="s">
        <v>0</v>
      </c>
      <c r="C24" s="283"/>
      <c r="D24" s="483" t="s">
        <v>1056</v>
      </c>
    </row>
    <row r="25" spans="1:29" s="166" customFormat="1" ht="45" customHeight="1" thickBot="1">
      <c r="B25" s="282" t="s">
        <v>1</v>
      </c>
      <c r="C25" s="283"/>
      <c r="D25" s="483" t="s">
        <v>1057</v>
      </c>
      <c r="E25" s="232"/>
      <c r="F25" s="232"/>
      <c r="G25" s="232"/>
      <c r="H25" s="232"/>
      <c r="I25" s="232"/>
      <c r="J25" s="232"/>
      <c r="K25" s="232"/>
      <c r="L25" s="232"/>
      <c r="M25" s="232"/>
      <c r="N25" s="232"/>
      <c r="O25" s="232"/>
      <c r="P25" s="232"/>
    </row>
    <row r="26" spans="1:29" s="166" customFormat="1" ht="45" customHeight="1" thickBot="1">
      <c r="B26" s="282" t="s">
        <v>2</v>
      </c>
      <c r="C26" s="283"/>
      <c r="D26" s="461">
        <v>3</v>
      </c>
      <c r="E26" s="169" t="s">
        <v>3</v>
      </c>
      <c r="F26" s="658" t="s">
        <v>1015</v>
      </c>
      <c r="G26" s="659"/>
      <c r="H26" s="659"/>
      <c r="I26" s="659"/>
      <c r="J26" s="659"/>
      <c r="K26" s="660" t="s">
        <v>1072</v>
      </c>
      <c r="L26" s="661"/>
      <c r="M26" s="661"/>
      <c r="N26" s="661"/>
      <c r="O26" s="661"/>
      <c r="P26" s="661"/>
      <c r="Q26" s="277"/>
    </row>
    <row r="27" spans="1:29" s="166" customFormat="1" ht="45" customHeight="1">
      <c r="B27" s="284" t="s">
        <v>4</v>
      </c>
      <c r="C27" s="285"/>
      <c r="D27" s="269">
        <f>DEGREES(ATAN(D26/10))</f>
        <v>16.699244233993621</v>
      </c>
      <c r="E27" s="270" t="s">
        <v>5</v>
      </c>
      <c r="F27" s="271" t="s">
        <v>831</v>
      </c>
      <c r="G27" s="272"/>
      <c r="H27" s="272"/>
      <c r="I27" s="272"/>
      <c r="J27" s="272"/>
      <c r="K27" s="273"/>
      <c r="L27" s="272"/>
      <c r="M27" s="272"/>
      <c r="N27" s="272"/>
      <c r="O27" s="272"/>
      <c r="P27" s="272"/>
      <c r="Q27" s="278"/>
    </row>
    <row r="28" spans="1:29" s="166" customFormat="1" ht="45" customHeight="1" thickBot="1">
      <c r="B28" s="674" t="s">
        <v>857</v>
      </c>
      <c r="C28" s="675"/>
      <c r="D28" s="461">
        <v>13</v>
      </c>
      <c r="E28" s="168" t="s">
        <v>6</v>
      </c>
      <c r="F28" s="170" t="s">
        <v>1016</v>
      </c>
      <c r="G28" s="31"/>
      <c r="H28" s="31"/>
      <c r="I28" s="31"/>
      <c r="J28" s="31"/>
      <c r="K28" s="687" t="s">
        <v>1071</v>
      </c>
      <c r="L28" s="688"/>
      <c r="M28" s="688"/>
      <c r="N28" s="688"/>
      <c r="O28" s="688"/>
      <c r="P28" s="689"/>
      <c r="Q28" s="278"/>
    </row>
    <row r="29" spans="1:29" s="166" customFormat="1" ht="45" customHeight="1" thickBot="1">
      <c r="B29" s="282" t="s">
        <v>858</v>
      </c>
      <c r="C29" s="283"/>
      <c r="D29" s="461">
        <v>10</v>
      </c>
      <c r="E29" s="168" t="s">
        <v>6</v>
      </c>
      <c r="F29" s="170" t="s">
        <v>1017</v>
      </c>
      <c r="G29" s="31"/>
      <c r="H29" s="31"/>
      <c r="I29" s="31"/>
      <c r="J29" s="31"/>
      <c r="K29" s="690"/>
      <c r="L29" s="691"/>
      <c r="M29" s="691"/>
      <c r="N29" s="691"/>
      <c r="O29" s="691"/>
      <c r="P29" s="692"/>
      <c r="Q29" s="278"/>
    </row>
    <row r="30" spans="1:29" s="166" customFormat="1" ht="45" customHeight="1">
      <c r="B30" s="286" t="s">
        <v>859</v>
      </c>
      <c r="C30" s="287"/>
      <c r="D30" s="274">
        <f>(D29+D28)/2</f>
        <v>11.5</v>
      </c>
      <c r="E30" s="270" t="s">
        <v>6</v>
      </c>
      <c r="F30" s="662" t="s">
        <v>874</v>
      </c>
      <c r="G30" s="663"/>
      <c r="H30" s="663"/>
      <c r="I30" s="663"/>
      <c r="J30" s="663"/>
      <c r="K30" s="693" t="str">
        <f>IF(D30&gt;25,"※適用高さ以上です！","")</f>
        <v/>
      </c>
      <c r="L30" s="694"/>
      <c r="M30" s="694"/>
      <c r="N30" s="694"/>
      <c r="O30" s="694"/>
      <c r="P30" s="695"/>
      <c r="Q30" s="278"/>
      <c r="R30" s="1"/>
    </row>
    <row r="31" spans="1:29" s="166" customFormat="1" ht="45" customHeight="1" thickBot="1">
      <c r="B31" s="282" t="s">
        <v>7</v>
      </c>
      <c r="C31" s="283"/>
      <c r="D31" s="461">
        <v>32</v>
      </c>
      <c r="E31" s="168" t="s">
        <v>8</v>
      </c>
      <c r="F31" s="678" t="s">
        <v>1018</v>
      </c>
      <c r="G31" s="679"/>
      <c r="H31" s="679"/>
      <c r="I31" s="679"/>
      <c r="J31" s="679"/>
      <c r="K31" s="679"/>
      <c r="L31" s="679"/>
      <c r="M31" s="679"/>
      <c r="N31" s="679"/>
      <c r="O31" s="679"/>
      <c r="P31" s="679"/>
      <c r="Q31" s="278"/>
    </row>
    <row r="32" spans="1:29" s="166" customFormat="1" ht="45" customHeight="1" thickBot="1">
      <c r="B32" s="674" t="s">
        <v>830</v>
      </c>
      <c r="C32" s="675"/>
      <c r="D32" s="479" t="s">
        <v>827</v>
      </c>
      <c r="E32" s="233"/>
      <c r="F32" s="664" t="s">
        <v>1019</v>
      </c>
      <c r="G32" s="665"/>
      <c r="H32" s="665"/>
      <c r="I32" s="665"/>
      <c r="J32" s="665"/>
      <c r="K32" s="665"/>
      <c r="L32" s="665"/>
      <c r="M32" s="665"/>
      <c r="N32" s="665"/>
      <c r="O32" s="665"/>
      <c r="P32" s="665"/>
      <c r="Q32" s="278"/>
    </row>
    <row r="33" spans="2:22" s="166" customFormat="1" ht="45" customHeight="1" thickBot="1">
      <c r="B33" s="282" t="s">
        <v>829</v>
      </c>
      <c r="C33" s="283"/>
      <c r="D33" s="483" t="s">
        <v>1070</v>
      </c>
    </row>
    <row r="34" spans="2:22" s="166" customFormat="1" ht="20.100000000000001" customHeight="1">
      <c r="B34" s="279"/>
      <c r="C34" s="279"/>
      <c r="D34" s="279"/>
    </row>
    <row r="35" spans="2:22" s="166" customFormat="1" ht="20.100000000000001" customHeight="1">
      <c r="B35" s="279"/>
      <c r="C35" s="279"/>
      <c r="D35" s="279"/>
      <c r="E35" s="279"/>
    </row>
    <row r="36" spans="2:22" s="166" customFormat="1" ht="20.100000000000001" customHeight="1">
      <c r="B36" s="279"/>
      <c r="C36" s="279"/>
      <c r="D36" s="279"/>
      <c r="E36" s="279"/>
    </row>
    <row r="37" spans="2:22" s="166" customFormat="1" ht="20.100000000000001" customHeight="1">
      <c r="B37" s="279"/>
      <c r="C37" s="279"/>
      <c r="D37" s="279"/>
      <c r="E37" s="279"/>
    </row>
    <row r="38" spans="2:22" s="166" customFormat="1" ht="20.100000000000001" customHeight="1">
      <c r="B38" s="279"/>
      <c r="C38" s="279"/>
      <c r="D38" s="279"/>
      <c r="E38" s="279"/>
    </row>
    <row r="39" spans="2:22" s="166" customFormat="1" ht="20.100000000000001" customHeight="1">
      <c r="B39" s="279"/>
      <c r="C39" s="279"/>
      <c r="D39" s="279"/>
      <c r="E39" s="279"/>
    </row>
    <row r="40" spans="2:22" s="166" customFormat="1" ht="20.100000000000001" customHeight="1">
      <c r="B40" s="279"/>
      <c r="C40" s="279"/>
      <c r="D40" s="279"/>
      <c r="E40" s="279"/>
    </row>
    <row r="41" spans="2:22" s="166" customFormat="1" ht="20.100000000000001" customHeight="1">
      <c r="B41" s="279"/>
      <c r="C41" s="279"/>
      <c r="D41" s="279"/>
      <c r="E41" s="279"/>
    </row>
    <row r="42" spans="2:22" s="166" customFormat="1" ht="20.100000000000001" customHeight="1">
      <c r="B42" s="279"/>
      <c r="C42" s="279"/>
      <c r="D42" s="279"/>
      <c r="E42" s="279"/>
    </row>
    <row r="43" spans="2:22" s="166" customFormat="1" ht="20.100000000000001" customHeight="1">
      <c r="B43" s="279"/>
      <c r="C43" s="279"/>
      <c r="D43" s="279"/>
      <c r="E43" s="279"/>
      <c r="F43" s="281"/>
      <c r="G43" s="281"/>
      <c r="H43" s="281"/>
      <c r="I43" s="281"/>
      <c r="J43" s="280"/>
      <c r="K43" s="280"/>
      <c r="L43" s="280"/>
    </row>
    <row r="44" spans="2:22" s="255" customFormat="1" ht="20.100000000000001" customHeight="1">
      <c r="B44" s="256"/>
      <c r="C44" s="257"/>
      <c r="D44" s="257"/>
      <c r="E44" s="258"/>
      <c r="F44" s="258"/>
      <c r="G44" s="258"/>
      <c r="H44" s="258"/>
      <c r="I44" s="258"/>
      <c r="J44" s="258"/>
      <c r="L44" s="259"/>
      <c r="M44" s="259"/>
      <c r="N44" s="259"/>
      <c r="O44" s="259"/>
      <c r="P44" s="258"/>
    </row>
    <row r="45" spans="2:22" s="255" customFormat="1" ht="30" customHeight="1">
      <c r="B45" s="256"/>
      <c r="C45" s="257"/>
      <c r="D45" s="257"/>
    </row>
    <row r="46" spans="2:22" s="255" customFormat="1" ht="20.100000000000001" customHeight="1">
      <c r="B46" s="256"/>
      <c r="C46" s="257"/>
      <c r="D46" s="257"/>
      <c r="U46" s="263"/>
      <c r="V46" s="263"/>
    </row>
    <row r="47" spans="2:22" s="255" customFormat="1" ht="20.100000000000001" customHeight="1">
      <c r="B47" s="256"/>
      <c r="C47" s="257"/>
      <c r="D47" s="257"/>
      <c r="U47" s="263"/>
      <c r="V47" s="263"/>
    </row>
    <row r="48" spans="2:22" s="255" customFormat="1" ht="20.100000000000001" customHeight="1">
      <c r="B48" s="256"/>
      <c r="C48" s="257"/>
      <c r="D48" s="257"/>
      <c r="U48" s="263"/>
      <c r="V48" s="263"/>
    </row>
    <row r="49" spans="2:22" s="255" customFormat="1" ht="20.100000000000001" customHeight="1">
      <c r="B49" s="256"/>
      <c r="C49" s="257"/>
      <c r="D49" s="257"/>
      <c r="U49" s="263"/>
      <c r="V49" s="263"/>
    </row>
    <row r="50" spans="2:22" s="255" customFormat="1" ht="20.100000000000001" customHeight="1">
      <c r="B50" s="256"/>
      <c r="C50" s="257"/>
      <c r="D50" s="257"/>
      <c r="U50" s="263"/>
      <c r="V50" s="263"/>
    </row>
    <row r="51" spans="2:22" s="255" customFormat="1" ht="20.100000000000001" customHeight="1">
      <c r="B51" s="256"/>
      <c r="C51" s="257"/>
      <c r="D51" s="257"/>
      <c r="U51" s="262"/>
      <c r="V51" s="262"/>
    </row>
    <row r="52" spans="2:22" s="255" customFormat="1" ht="20.100000000000001" customHeight="1">
      <c r="B52" s="256"/>
      <c r="C52" s="257"/>
      <c r="D52" s="257"/>
      <c r="U52" s="262"/>
      <c r="V52" s="262"/>
    </row>
    <row r="53" spans="2:22" s="255" customFormat="1" ht="20.100000000000001" customHeight="1">
      <c r="B53" s="256"/>
      <c r="C53" s="257"/>
      <c r="D53" s="257"/>
      <c r="U53" s="262"/>
      <c r="V53" s="262"/>
    </row>
    <row r="54" spans="2:22" s="255" customFormat="1" ht="20.100000000000001" customHeight="1">
      <c r="B54" s="256"/>
      <c r="C54" s="257"/>
      <c r="D54" s="257"/>
      <c r="U54" s="262"/>
      <c r="V54" s="262"/>
    </row>
    <row r="55" spans="2:22" s="255" customFormat="1" ht="20.100000000000001" customHeight="1">
      <c r="B55" s="256"/>
      <c r="C55" s="257"/>
      <c r="D55" s="257"/>
      <c r="U55" s="262"/>
      <c r="V55" s="262"/>
    </row>
    <row r="56" spans="2:22" s="255" customFormat="1" ht="20.100000000000001" customHeight="1">
      <c r="B56" s="256"/>
      <c r="C56" s="257"/>
      <c r="D56" s="257"/>
      <c r="U56" s="262"/>
      <c r="V56" s="262"/>
    </row>
    <row r="57" spans="2:22" s="255" customFormat="1" ht="20.100000000000001" customHeight="1">
      <c r="B57" s="256"/>
      <c r="C57" s="257"/>
      <c r="D57" s="257"/>
      <c r="U57" s="262"/>
      <c r="V57" s="262"/>
    </row>
    <row r="58" spans="2:22" s="255" customFormat="1" ht="20.100000000000001" customHeight="1">
      <c r="B58" s="256"/>
      <c r="C58" s="257"/>
      <c r="D58" s="257"/>
      <c r="U58" s="262"/>
      <c r="V58" s="262"/>
    </row>
    <row r="59" spans="2:22" s="255" customFormat="1" ht="20.100000000000001" customHeight="1">
      <c r="B59" s="256"/>
      <c r="C59" s="257"/>
      <c r="D59" s="257"/>
      <c r="U59" s="262"/>
      <c r="V59" s="262"/>
    </row>
    <row r="60" spans="2:22" s="255" customFormat="1" ht="20.100000000000001" customHeight="1">
      <c r="B60" s="256"/>
      <c r="C60" s="257"/>
      <c r="D60" s="257"/>
      <c r="U60" s="262"/>
      <c r="V60" s="262"/>
    </row>
    <row r="61" spans="2:22" s="255" customFormat="1" ht="20.100000000000001" customHeight="1">
      <c r="B61" s="256"/>
      <c r="C61" s="257"/>
      <c r="D61" s="257"/>
    </row>
    <row r="62" spans="2:22" s="255" customFormat="1" ht="20.100000000000001" customHeight="1">
      <c r="B62" s="256"/>
      <c r="C62" s="257"/>
      <c r="D62" s="257"/>
    </row>
    <row r="63" spans="2:22" s="255" customFormat="1" ht="20.100000000000001" customHeight="1">
      <c r="B63" s="256"/>
      <c r="C63" s="257"/>
      <c r="D63" s="257"/>
    </row>
    <row r="64" spans="2:22" s="255" customFormat="1" ht="20.100000000000001" customHeight="1">
      <c r="B64" s="256"/>
      <c r="C64" s="257"/>
      <c r="D64" s="257"/>
    </row>
    <row r="65" spans="2:31" s="255" customFormat="1" ht="20.100000000000001" customHeight="1">
      <c r="B65" s="256"/>
      <c r="C65" s="257"/>
      <c r="D65" s="257"/>
      <c r="U65" s="262"/>
      <c r="V65" s="262"/>
    </row>
    <row r="66" spans="2:31" s="255" customFormat="1" ht="20.100000000000001" customHeight="1">
      <c r="B66" s="256"/>
      <c r="C66" s="257"/>
      <c r="D66" s="257"/>
      <c r="U66" s="262"/>
      <c r="V66" s="262"/>
    </row>
    <row r="67" spans="2:31" s="255" customFormat="1" ht="30" customHeight="1">
      <c r="B67" s="256"/>
      <c r="C67" s="257"/>
      <c r="D67" s="257"/>
      <c r="E67" s="258"/>
      <c r="F67" s="258"/>
      <c r="G67" s="258"/>
      <c r="H67" s="258"/>
      <c r="I67" s="258"/>
      <c r="J67" s="258"/>
      <c r="K67" s="265"/>
      <c r="L67" s="258"/>
      <c r="M67" s="258"/>
      <c r="N67" s="258"/>
      <c r="O67" s="258"/>
      <c r="P67" s="258"/>
    </row>
    <row r="68" spans="2:31" s="262" customFormat="1" ht="20.100000000000001" customHeight="1">
      <c r="J68" s="260"/>
      <c r="K68" s="264"/>
      <c r="L68" s="261"/>
      <c r="M68" s="266"/>
      <c r="N68" s="266"/>
      <c r="O68" s="266"/>
      <c r="P68" s="267"/>
    </row>
    <row r="69" spans="2:31" s="262" customFormat="1" ht="20.100000000000001" customHeight="1">
      <c r="J69" s="260"/>
      <c r="K69" s="261"/>
      <c r="L69" s="261"/>
      <c r="M69" s="266"/>
      <c r="N69" s="266"/>
      <c r="O69" s="266"/>
      <c r="P69" s="267"/>
    </row>
    <row r="70" spans="2:31" s="262" customFormat="1" ht="20.100000000000001" customHeight="1">
      <c r="U70" s="263"/>
    </row>
    <row r="71" spans="2:31" s="262" customFormat="1" ht="20.100000000000001" customHeight="1">
      <c r="U71" s="263"/>
    </row>
    <row r="72" spans="2:31" s="262" customFormat="1" ht="20.100000000000001" customHeight="1">
      <c r="U72" s="263"/>
    </row>
    <row r="73" spans="2:31" s="262" customFormat="1" ht="20.100000000000001" customHeight="1">
      <c r="U73" s="263"/>
    </row>
    <row r="74" spans="2:31" s="262" customFormat="1" ht="20.100000000000001" customHeight="1"/>
    <row r="75" spans="2:31" s="262" customFormat="1" ht="20.100000000000001" customHeight="1">
      <c r="V75" s="261"/>
      <c r="W75" s="261"/>
    </row>
    <row r="76" spans="2:31" s="262" customFormat="1" ht="20.100000000000001" customHeight="1"/>
    <row r="77" spans="2:31" s="262" customFormat="1" ht="20.100000000000001" customHeight="1"/>
    <row r="78" spans="2:31" s="262" customFormat="1" ht="20.100000000000001" customHeight="1">
      <c r="X78" s="261"/>
      <c r="Y78" s="261"/>
      <c r="Z78" s="261"/>
      <c r="AA78" s="261"/>
      <c r="AB78" s="261"/>
      <c r="AC78" s="261"/>
      <c r="AD78" s="261"/>
      <c r="AE78" s="261"/>
    </row>
    <row r="79" spans="2:31" s="262" customFormat="1" ht="20.100000000000001" customHeight="1">
      <c r="AA79" s="266"/>
      <c r="AB79" s="261"/>
      <c r="AC79" s="261"/>
      <c r="AD79" s="261"/>
      <c r="AE79" s="261"/>
    </row>
    <row r="80" spans="2:31" s="262" customFormat="1" ht="19.899999999999999" customHeight="1"/>
    <row r="81" s="262" customFormat="1" ht="19.899999999999999" customHeight="1"/>
    <row r="82" s="262" customFormat="1" ht="19.899999999999999" customHeight="1"/>
    <row r="83" s="262" customFormat="1" ht="19.899999999999999" customHeight="1"/>
    <row r="84" s="262" customFormat="1" ht="19.899999999999999" customHeight="1"/>
    <row r="85" s="262" customFormat="1" ht="19.899999999999999" customHeight="1"/>
    <row r="86" s="262" customFormat="1" ht="19.899999999999999" customHeight="1"/>
    <row r="87" s="262" customFormat="1" ht="19.899999999999999" customHeight="1"/>
    <row r="88" s="262" customFormat="1" ht="19.899999999999999" customHeight="1"/>
    <row r="89" s="262" customFormat="1" ht="19.899999999999999" customHeight="1"/>
    <row r="90" s="262" customFormat="1" ht="19.899999999999999" customHeight="1"/>
    <row r="91" s="262" customFormat="1" ht="19.899999999999999" customHeight="1"/>
    <row r="92" s="262" customFormat="1" ht="19.899999999999999" customHeight="1"/>
    <row r="93" s="262" customFormat="1" ht="19.899999999999999" customHeight="1"/>
    <row r="94" s="262" customFormat="1" ht="19.899999999999999" customHeight="1"/>
    <row r="95" s="262" customFormat="1" ht="19.899999999999999" customHeight="1"/>
    <row r="96" s="262" customFormat="1" ht="19.899999999999999" customHeight="1"/>
    <row r="97" spans="5:15" s="262" customFormat="1" ht="19.899999999999999" customHeight="1"/>
    <row r="98" spans="5:15" s="262" customFormat="1" ht="19.899999999999999" customHeight="1"/>
    <row r="99" spans="5:15" s="262" customFormat="1" ht="19.899999999999999" customHeight="1"/>
    <row r="100" spans="5:15" ht="19.899999999999999" customHeight="1"/>
    <row r="101" spans="5:15" ht="19.899999999999999" customHeight="1"/>
    <row r="102" spans="5:15" ht="19.899999999999999" customHeight="1" thickBot="1">
      <c r="G102" s="1"/>
      <c r="H102" s="166"/>
      <c r="I102" s="166"/>
      <c r="J102" s="166"/>
      <c r="K102" s="166"/>
      <c r="L102" s="166"/>
      <c r="M102" s="166"/>
      <c r="N102" s="166"/>
      <c r="O102" s="166"/>
    </row>
    <row r="103" spans="5:15" ht="20.100000000000001" customHeight="1">
      <c r="E103" s="666" t="s">
        <v>875</v>
      </c>
      <c r="F103" s="667"/>
      <c r="G103" s="680" t="s">
        <v>876</v>
      </c>
      <c r="H103" s="681"/>
      <c r="I103" s="681"/>
      <c r="J103" s="682"/>
      <c r="K103" s="666" t="s">
        <v>1020</v>
      </c>
      <c r="L103" s="685"/>
    </row>
    <row r="104" spans="5:15" ht="20.100000000000001" customHeight="1" thickBot="1">
      <c r="E104" s="668"/>
      <c r="F104" s="669"/>
      <c r="G104" s="676" t="s">
        <v>1107</v>
      </c>
      <c r="H104" s="677"/>
      <c r="I104" s="683" t="s">
        <v>1108</v>
      </c>
      <c r="J104" s="684"/>
      <c r="K104" s="686"/>
      <c r="L104" s="657"/>
    </row>
    <row r="105" spans="5:15" ht="20.100000000000001" customHeight="1" thickBot="1">
      <c r="E105" s="654" t="s">
        <v>1004</v>
      </c>
      <c r="F105" s="655"/>
      <c r="G105" s="670" t="s">
        <v>1109</v>
      </c>
      <c r="H105" s="671"/>
      <c r="I105" s="672" t="s">
        <v>1003</v>
      </c>
      <c r="J105" s="673"/>
      <c r="K105" s="656" t="s">
        <v>1106</v>
      </c>
      <c r="L105" s="657"/>
    </row>
  </sheetData>
  <mergeCells count="18">
    <mergeCell ref="B28:C28"/>
    <mergeCell ref="B32:C32"/>
    <mergeCell ref="G104:H104"/>
    <mergeCell ref="F31:P31"/>
    <mergeCell ref="G103:J103"/>
    <mergeCell ref="I104:J104"/>
    <mergeCell ref="K103:L104"/>
    <mergeCell ref="K28:P29"/>
    <mergeCell ref="K30:P30"/>
    <mergeCell ref="E105:F105"/>
    <mergeCell ref="K105:L105"/>
    <mergeCell ref="F26:J26"/>
    <mergeCell ref="K26:P26"/>
    <mergeCell ref="F30:J30"/>
    <mergeCell ref="F32:P32"/>
    <mergeCell ref="E103:F104"/>
    <mergeCell ref="G105:H105"/>
    <mergeCell ref="I105:J105"/>
  </mergeCells>
  <phoneticPr fontId="14"/>
  <dataValidations count="3">
    <dataValidation operator="greaterThan" allowBlank="1" showInputMessage="1" showErrorMessage="1" sqref="D26"/>
    <dataValidation type="list" allowBlank="1" showInputMessage="1" showErrorMessage="1" sqref="D32">
      <formula1>"Ⅰ,Ⅱ,Ⅲ,Ⅳ"</formula1>
    </dataValidation>
    <dataValidation type="list" allowBlank="1" showInputMessage="1" showErrorMessage="1" sqref="D31">
      <formula1>"30,32,34,36,38,40,42,44,46"</formula1>
    </dataValidation>
  </dataValidations>
  <pageMargins left="0.55118110236220474" right="0.23622047244094491" top="0.55118110236220474" bottom="0.35433070866141736" header="0.51181102362204722" footer="0.51181102362204722"/>
  <pageSetup paperSize="9" scale="49" firstPageNumber="0" orientation="landscape" horizontalDpi="300" verticalDpi="300" r:id="rId1"/>
  <headerFooter alignWithMargins="0"/>
  <colBreaks count="1" manualBreakCount="1">
    <brk id="27" max="39"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Q157"/>
  <sheetViews>
    <sheetView zoomScaleNormal="100" zoomScaleSheetLayoutView="25" zoomScalePageLayoutView="55" workbookViewId="0">
      <selection activeCell="A2" sqref="A2"/>
    </sheetView>
  </sheetViews>
  <sheetFormatPr defaultRowHeight="20.100000000000001" customHeight="1"/>
  <cols>
    <col min="1" max="2" width="2.625" style="253" customWidth="1"/>
    <col min="3" max="3" width="7" style="253" customWidth="1"/>
    <col min="4" max="17" width="7.625" style="253" customWidth="1"/>
    <col min="18" max="16384" width="9" style="253"/>
  </cols>
  <sheetData>
    <row r="1" spans="1:17" ht="20.100000000000001" customHeight="1">
      <c r="A1" s="818" t="s">
        <v>1098</v>
      </c>
      <c r="B1" s="819"/>
      <c r="C1" s="819"/>
      <c r="D1" s="819"/>
      <c r="E1" s="819"/>
      <c r="F1" s="819"/>
      <c r="G1" s="819"/>
      <c r="H1" s="819"/>
      <c r="I1" s="819"/>
      <c r="J1" s="819"/>
      <c r="K1" s="819"/>
      <c r="L1" s="819"/>
      <c r="M1" s="819"/>
      <c r="N1" s="819"/>
      <c r="O1" s="819"/>
      <c r="P1" s="819"/>
      <c r="Q1" s="819"/>
    </row>
    <row r="3" spans="1:17" ht="20.100000000000001" customHeight="1" thickBot="1">
      <c r="A3" s="307" t="s">
        <v>939</v>
      </c>
    </row>
    <row r="4" spans="1:17" ht="20.100000000000001" customHeight="1">
      <c r="C4" s="308" t="s">
        <v>0</v>
      </c>
      <c r="D4" s="309"/>
      <c r="E4" s="309"/>
      <c r="F4" s="309"/>
      <c r="G4" s="309"/>
      <c r="H4" s="463" t="str">
        <f>'１．入力シート'!D24</f>
        <v>ケイミュー本社新築工事</v>
      </c>
      <c r="I4" s="310"/>
      <c r="J4" s="311"/>
      <c r="K4" s="310"/>
      <c r="L4" s="310"/>
      <c r="M4" s="310"/>
      <c r="N4" s="312"/>
    </row>
    <row r="5" spans="1:17" ht="20.100000000000001" customHeight="1">
      <c r="B5" s="253" t="s">
        <v>819</v>
      </c>
      <c r="C5" s="314" t="s">
        <v>1</v>
      </c>
      <c r="D5" s="315"/>
      <c r="E5" s="315"/>
      <c r="F5" s="315"/>
      <c r="G5" s="315"/>
      <c r="H5" s="464" t="str">
        <f>'１．入力シート'!D25</f>
        <v>大阪府大阪市中央区城見1-2-27</v>
      </c>
      <c r="I5" s="62"/>
      <c r="J5" s="316"/>
      <c r="K5" s="62"/>
      <c r="L5" s="62"/>
      <c r="M5" s="62"/>
      <c r="N5" s="317"/>
    </row>
    <row r="6" spans="1:17" ht="20.100000000000001" customHeight="1" thickBot="1">
      <c r="C6" s="318" t="s">
        <v>996</v>
      </c>
      <c r="D6" s="319"/>
      <c r="E6" s="319"/>
      <c r="F6" s="319"/>
      <c r="G6" s="319"/>
      <c r="H6" s="465" t="str">
        <f>'１．入力シート'!D33</f>
        <v>スマートメタル</v>
      </c>
      <c r="I6" s="319"/>
      <c r="J6" s="320"/>
      <c r="K6" s="321"/>
      <c r="L6" s="321"/>
      <c r="M6" s="321"/>
      <c r="N6" s="322"/>
    </row>
    <row r="7" spans="1:17" ht="20.100000000000001" customHeight="1">
      <c r="C7" s="308" t="s">
        <v>11</v>
      </c>
      <c r="D7" s="309"/>
      <c r="E7" s="309"/>
      <c r="F7" s="309"/>
      <c r="G7" s="311" t="s">
        <v>1049</v>
      </c>
      <c r="H7" s="466">
        <f>'１．入力シート'!D31</f>
        <v>32</v>
      </c>
      <c r="I7" s="309" t="s">
        <v>997</v>
      </c>
      <c r="J7" s="323"/>
      <c r="K7" s="324"/>
      <c r="L7" s="310"/>
      <c r="M7" s="310"/>
      <c r="N7" s="312"/>
    </row>
    <row r="8" spans="1:17" ht="20.100000000000001" customHeight="1">
      <c r="C8" s="325" t="s">
        <v>822</v>
      </c>
      <c r="D8" s="326"/>
      <c r="E8" s="326"/>
      <c r="F8" s="326"/>
      <c r="G8" s="326"/>
      <c r="H8" s="469" t="str">
        <f>'１．入力シート'!D32</f>
        <v>Ⅲ</v>
      </c>
      <c r="I8" s="62"/>
      <c r="J8" s="62"/>
      <c r="K8" s="62"/>
      <c r="L8" s="250"/>
      <c r="M8" s="328"/>
      <c r="N8" s="329"/>
    </row>
    <row r="9" spans="1:17" ht="20.100000000000001" customHeight="1">
      <c r="C9" s="314" t="s">
        <v>998</v>
      </c>
      <c r="D9" s="315"/>
      <c r="E9" s="315"/>
      <c r="F9" s="315"/>
      <c r="G9" s="315"/>
      <c r="H9" s="467">
        <f>'１．入力シート'!D28</f>
        <v>13</v>
      </c>
      <c r="I9" s="315" t="s">
        <v>999</v>
      </c>
      <c r="J9" s="62"/>
      <c r="K9" s="62"/>
      <c r="L9" s="62"/>
      <c r="M9" s="62"/>
      <c r="N9" s="317"/>
    </row>
    <row r="10" spans="1:17" ht="20.100000000000001" customHeight="1">
      <c r="C10" s="314" t="s">
        <v>1000</v>
      </c>
      <c r="D10" s="315"/>
      <c r="E10" s="315"/>
      <c r="F10" s="315"/>
      <c r="G10" s="315"/>
      <c r="H10" s="467">
        <f>'１．入力シート'!D29</f>
        <v>10</v>
      </c>
      <c r="I10" s="315" t="s">
        <v>999</v>
      </c>
      <c r="J10" s="62"/>
      <c r="K10" s="62"/>
      <c r="L10" s="62"/>
      <c r="M10" s="62"/>
      <c r="N10" s="317"/>
    </row>
    <row r="11" spans="1:17" ht="20.100000000000001" customHeight="1">
      <c r="C11" s="330" t="s">
        <v>1048</v>
      </c>
      <c r="D11" s="315"/>
      <c r="E11" s="315"/>
      <c r="F11" s="315"/>
      <c r="G11" s="316" t="s">
        <v>1001</v>
      </c>
      <c r="H11" s="467">
        <f>'１．入力シート'!D30</f>
        <v>11.5</v>
      </c>
      <c r="I11" s="315" t="s">
        <v>999</v>
      </c>
      <c r="J11" s="331"/>
      <c r="K11" s="62"/>
      <c r="L11" s="328"/>
      <c r="M11" s="62"/>
      <c r="N11" s="402"/>
    </row>
    <row r="12" spans="1:17" ht="20.100000000000001" customHeight="1" thickBot="1">
      <c r="C12" s="318" t="s">
        <v>820</v>
      </c>
      <c r="D12" s="319"/>
      <c r="E12" s="319"/>
      <c r="F12" s="319"/>
      <c r="G12" s="319"/>
      <c r="H12" s="468">
        <f>'１．入力シート'!D26</f>
        <v>3</v>
      </c>
      <c r="I12" s="321" t="s">
        <v>1026</v>
      </c>
      <c r="J12" s="332"/>
      <c r="K12" s="333" t="s">
        <v>938</v>
      </c>
      <c r="L12" s="401">
        <f>'１．入力シート'!D27</f>
        <v>16.699244233993621</v>
      </c>
      <c r="M12" s="332" t="s">
        <v>821</v>
      </c>
      <c r="N12" s="462"/>
    </row>
    <row r="13" spans="1:17" ht="20.100000000000001" customHeight="1">
      <c r="C13" s="334"/>
      <c r="D13" s="334"/>
      <c r="E13" s="334"/>
      <c r="F13" s="334"/>
      <c r="G13" s="334"/>
      <c r="H13" s="195"/>
      <c r="I13" s="250"/>
      <c r="J13" s="250"/>
      <c r="K13" s="250"/>
      <c r="L13" s="250"/>
      <c r="M13" s="250"/>
    </row>
    <row r="14" spans="1:17" ht="20.100000000000001" customHeight="1">
      <c r="C14" s="334"/>
      <c r="D14" s="334"/>
      <c r="E14" s="334"/>
      <c r="F14" s="334"/>
      <c r="G14" s="334"/>
      <c r="H14" s="195"/>
      <c r="I14" s="250"/>
      <c r="J14" s="250"/>
      <c r="K14" s="250"/>
      <c r="L14" s="250"/>
      <c r="M14" s="250"/>
    </row>
    <row r="15" spans="1:17" ht="20.100000000000001" customHeight="1">
      <c r="A15" s="307" t="s">
        <v>1073</v>
      </c>
      <c r="D15" s="288"/>
      <c r="E15" s="289"/>
    </row>
    <row r="16" spans="1:17" ht="20.100000000000001" customHeight="1">
      <c r="A16" s="307"/>
      <c r="D16" s="288"/>
      <c r="E16" s="289"/>
    </row>
    <row r="17" spans="2:17" ht="20.100000000000001" customHeight="1">
      <c r="B17" s="307" t="s">
        <v>1024</v>
      </c>
      <c r="D17" s="288"/>
      <c r="E17" s="289"/>
    </row>
    <row r="18" spans="2:17" ht="20.100000000000001" customHeight="1">
      <c r="B18" s="307"/>
      <c r="C18" s="253" t="s">
        <v>1050</v>
      </c>
    </row>
    <row r="19" spans="2:17" ht="20.100000000000001" customHeight="1">
      <c r="B19" s="307"/>
      <c r="C19" s="250"/>
      <c r="D19" s="253" t="s">
        <v>1031</v>
      </c>
      <c r="H19" s="801" t="s">
        <v>916</v>
      </c>
      <c r="I19" s="802"/>
      <c r="J19" s="345" t="s">
        <v>877</v>
      </c>
      <c r="K19" s="345" t="s">
        <v>899</v>
      </c>
      <c r="L19" s="345" t="s">
        <v>823</v>
      </c>
    </row>
    <row r="20" spans="2:17" ht="20.100000000000001" customHeight="1">
      <c r="B20" s="307"/>
      <c r="C20" s="250"/>
      <c r="D20" s="275" t="s">
        <v>1030</v>
      </c>
      <c r="H20" s="801" t="s">
        <v>917</v>
      </c>
      <c r="I20" s="802"/>
      <c r="J20" s="345">
        <v>5</v>
      </c>
      <c r="K20" s="345">
        <v>250</v>
      </c>
      <c r="L20" s="345">
        <v>0.1</v>
      </c>
    </row>
    <row r="21" spans="2:17" ht="20.100000000000001" customHeight="1">
      <c r="B21" s="307"/>
      <c r="C21" s="250"/>
      <c r="D21" s="253" t="s">
        <v>1033</v>
      </c>
      <c r="H21" s="801" t="s">
        <v>918</v>
      </c>
      <c r="I21" s="802"/>
      <c r="J21" s="345">
        <v>5</v>
      </c>
      <c r="K21" s="345">
        <v>350</v>
      </c>
      <c r="L21" s="345">
        <v>0.15</v>
      </c>
    </row>
    <row r="22" spans="2:17" ht="20.100000000000001" customHeight="1">
      <c r="B22" s="307"/>
      <c r="C22" s="250"/>
      <c r="D22" s="275" t="s">
        <v>1032</v>
      </c>
      <c r="H22" s="801" t="s">
        <v>1034</v>
      </c>
      <c r="I22" s="802"/>
      <c r="J22" s="345">
        <v>5</v>
      </c>
      <c r="K22" s="345">
        <v>450</v>
      </c>
      <c r="L22" s="345">
        <v>0.2</v>
      </c>
    </row>
    <row r="23" spans="2:17" ht="20.100000000000001" customHeight="1">
      <c r="B23" s="307"/>
      <c r="D23" s="288"/>
      <c r="E23" s="289"/>
      <c r="H23" s="801" t="s">
        <v>1035</v>
      </c>
      <c r="I23" s="802"/>
      <c r="J23" s="345">
        <v>10</v>
      </c>
      <c r="K23" s="345">
        <v>550</v>
      </c>
      <c r="L23" s="345">
        <v>0.27</v>
      </c>
    </row>
    <row r="24" spans="2:17" ht="20.100000000000001" customHeight="1" thickBot="1">
      <c r="B24" s="307"/>
      <c r="D24" s="288"/>
      <c r="E24" s="289"/>
    </row>
    <row r="25" spans="2:17" ht="20.100000000000001" customHeight="1">
      <c r="C25" s="505" t="s">
        <v>1027</v>
      </c>
      <c r="D25" s="490"/>
      <c r="E25" s="490"/>
      <c r="F25" s="481"/>
      <c r="G25" s="506" t="s">
        <v>940</v>
      </c>
      <c r="H25" s="507">
        <f>H11</f>
        <v>11.5</v>
      </c>
      <c r="K25" s="808" t="s">
        <v>1038</v>
      </c>
      <c r="L25" s="809"/>
      <c r="M25" s="809"/>
      <c r="N25" s="809"/>
      <c r="O25" s="809"/>
      <c r="P25" s="809"/>
      <c r="Q25" s="810"/>
    </row>
    <row r="26" spans="2:17" ht="20.100000000000001" customHeight="1">
      <c r="C26" s="508"/>
      <c r="D26" s="404"/>
      <c r="E26" s="404"/>
      <c r="F26" s="486"/>
      <c r="G26" s="403" t="s">
        <v>946</v>
      </c>
      <c r="H26" s="509">
        <f>IF(H8="Ⅰ",5,IF(H8="Ⅱ",5,IF(H8="Ⅲ",5,IF(H8="Ⅳ",10))))</f>
        <v>5</v>
      </c>
      <c r="K26" s="578" t="s">
        <v>942</v>
      </c>
      <c r="L26" s="579" t="s">
        <v>943</v>
      </c>
      <c r="M26" s="580" t="str">
        <f>IF(H25&lt;=H26,"Ｚb／ＺG","Ｈ／ＺG")</f>
        <v>Ｈ／ＺG</v>
      </c>
      <c r="N26" s="581" t="s">
        <v>941</v>
      </c>
      <c r="O26" s="582"/>
      <c r="P26" s="582"/>
      <c r="Q26" s="583"/>
    </row>
    <row r="27" spans="2:17" ht="20.100000000000001" customHeight="1">
      <c r="C27" s="510" t="s">
        <v>916</v>
      </c>
      <c r="D27" s="250"/>
      <c r="E27" s="250"/>
      <c r="F27" s="487" t="str">
        <f>'１．入力シート'!D32</f>
        <v>Ⅲ</v>
      </c>
      <c r="G27" s="403" t="s">
        <v>944</v>
      </c>
      <c r="H27" s="509">
        <f>IF(H8="Ⅰ",250,IF(H8="Ⅱ",350,IF(H8="Ⅲ",450,IF(H8="Ⅳ",550))))</f>
        <v>450</v>
      </c>
      <c r="K27" s="584" t="s">
        <v>947</v>
      </c>
      <c r="L27" s="585" t="s">
        <v>943</v>
      </c>
      <c r="M27" s="586">
        <f>IF(H25&lt;=H26,H26,H25)</f>
        <v>11.5</v>
      </c>
      <c r="N27" s="586" t="s">
        <v>948</v>
      </c>
      <c r="O27" s="587">
        <f>H27</f>
        <v>450</v>
      </c>
      <c r="P27" s="585" t="s">
        <v>956</v>
      </c>
      <c r="Q27" s="588">
        <f>H28</f>
        <v>0.2</v>
      </c>
    </row>
    <row r="28" spans="2:17" ht="20.100000000000001" customHeight="1" thickBot="1">
      <c r="C28" s="511"/>
      <c r="D28" s="333"/>
      <c r="E28" s="333"/>
      <c r="F28" s="512"/>
      <c r="G28" s="513" t="s">
        <v>945</v>
      </c>
      <c r="H28" s="514">
        <f>IF(H8="Ⅰ",0.1,IF(H8="Ⅱ",0.15,IF(H8="Ⅲ",0.2,IF(H8="Ⅳ",0.27))))</f>
        <v>0.2</v>
      </c>
      <c r="K28" s="589" t="s">
        <v>947</v>
      </c>
      <c r="L28" s="811">
        <f>1.7*(M27/O27)^Q27</f>
        <v>0.81648081913365567</v>
      </c>
      <c r="M28" s="812"/>
      <c r="N28" s="590"/>
      <c r="O28" s="590"/>
      <c r="P28" s="590"/>
      <c r="Q28" s="591"/>
    </row>
    <row r="29" spans="2:17" ht="20.100000000000001" customHeight="1">
      <c r="D29" s="288"/>
      <c r="E29" s="289"/>
      <c r="I29" s="250"/>
    </row>
    <row r="30" spans="2:17" ht="20.100000000000001" customHeight="1" thickBot="1">
      <c r="B30" s="307" t="s">
        <v>1025</v>
      </c>
      <c r="D30" s="288"/>
      <c r="E30" s="289"/>
    </row>
    <row r="31" spans="2:17" ht="20.100000000000001" customHeight="1" thickBot="1">
      <c r="B31" s="307"/>
      <c r="C31" s="515" t="s">
        <v>1028</v>
      </c>
      <c r="D31" s="516"/>
      <c r="E31" s="491"/>
      <c r="F31" s="480"/>
      <c r="G31" s="517" t="s">
        <v>949</v>
      </c>
      <c r="H31" s="518">
        <f>'１．入力シート'!D31</f>
        <v>32</v>
      </c>
      <c r="K31" s="808" t="s">
        <v>1039</v>
      </c>
      <c r="L31" s="809"/>
      <c r="M31" s="809"/>
      <c r="N31" s="809"/>
      <c r="O31" s="809"/>
      <c r="P31" s="809"/>
      <c r="Q31" s="810"/>
    </row>
    <row r="32" spans="2:17" ht="20.100000000000001" customHeight="1">
      <c r="B32" s="307"/>
      <c r="D32" s="288"/>
      <c r="E32" s="289"/>
      <c r="K32" s="578" t="s">
        <v>950</v>
      </c>
      <c r="L32" s="592" t="s">
        <v>951</v>
      </c>
      <c r="M32" s="582"/>
      <c r="N32" s="582"/>
      <c r="O32" s="582"/>
      <c r="P32" s="582"/>
      <c r="Q32" s="583"/>
    </row>
    <row r="33" spans="2:17" ht="20.100000000000001" customHeight="1">
      <c r="B33" s="307"/>
      <c r="D33" s="288"/>
      <c r="E33" s="289"/>
      <c r="K33" s="584" t="s">
        <v>947</v>
      </c>
      <c r="L33" s="585" t="s">
        <v>952</v>
      </c>
      <c r="M33" s="593">
        <f>L28</f>
        <v>0.81648081913365567</v>
      </c>
      <c r="N33" s="586" t="s">
        <v>953</v>
      </c>
      <c r="O33" s="594">
        <f>H31</f>
        <v>32</v>
      </c>
      <c r="P33" s="595" t="s">
        <v>954</v>
      </c>
      <c r="Q33" s="596"/>
    </row>
    <row r="34" spans="2:17" ht="20.100000000000001" customHeight="1" thickBot="1">
      <c r="B34" s="307"/>
      <c r="D34" s="288"/>
      <c r="E34" s="289"/>
      <c r="K34" s="589" t="s">
        <v>947</v>
      </c>
      <c r="L34" s="597">
        <f>0.6*M33^2*O33^2</f>
        <v>409.58418617128876</v>
      </c>
      <c r="M34" s="598" t="s">
        <v>955</v>
      </c>
      <c r="N34" s="590"/>
      <c r="O34" s="590"/>
      <c r="P34" s="590"/>
      <c r="Q34" s="591"/>
    </row>
    <row r="35" spans="2:17" ht="20.100000000000001" customHeight="1">
      <c r="B35" s="307"/>
      <c r="D35" s="288"/>
      <c r="E35" s="289"/>
    </row>
    <row r="36" spans="2:17" ht="20.100000000000001" customHeight="1">
      <c r="B36" s="307" t="s">
        <v>1029</v>
      </c>
      <c r="D36" s="288"/>
      <c r="E36" s="289"/>
    </row>
    <row r="37" spans="2:17" ht="20.100000000000001" customHeight="1">
      <c r="B37" s="307"/>
      <c r="C37" s="253" t="s">
        <v>1044</v>
      </c>
      <c r="D37" s="288"/>
      <c r="E37" s="289"/>
    </row>
    <row r="38" spans="2:17" ht="20.100000000000001" customHeight="1">
      <c r="B38" s="307"/>
      <c r="D38" s="288"/>
      <c r="E38" s="289"/>
    </row>
    <row r="39" spans="2:17" ht="20.100000000000001" customHeight="1">
      <c r="B39" s="307"/>
      <c r="C39" s="253" t="s">
        <v>1051</v>
      </c>
      <c r="D39" s="289"/>
    </row>
    <row r="40" spans="2:17" ht="20.100000000000001" customHeight="1">
      <c r="B40" s="307"/>
      <c r="C40" s="288"/>
      <c r="D40" s="253" t="s">
        <v>1036</v>
      </c>
    </row>
    <row r="41" spans="2:17" ht="20.100000000000001" customHeight="1">
      <c r="B41" s="307"/>
      <c r="C41" s="288"/>
      <c r="D41" s="492" t="s">
        <v>909</v>
      </c>
      <c r="E41" s="492"/>
      <c r="F41" s="601" t="s">
        <v>911</v>
      </c>
      <c r="G41" s="601" t="s">
        <v>912</v>
      </c>
      <c r="H41" s="601" t="s">
        <v>913</v>
      </c>
      <c r="I41" s="601" t="s">
        <v>914</v>
      </c>
      <c r="J41" s="275" t="s">
        <v>974</v>
      </c>
    </row>
    <row r="42" spans="2:17" ht="20.100000000000001" customHeight="1" thickBot="1">
      <c r="B42" s="307"/>
      <c r="C42" s="288"/>
      <c r="D42" s="499" t="s">
        <v>910</v>
      </c>
      <c r="E42" s="499"/>
      <c r="F42" s="503">
        <v>0</v>
      </c>
      <c r="G42" s="503">
        <v>0.2</v>
      </c>
      <c r="H42" s="503">
        <v>0.4</v>
      </c>
      <c r="I42" s="503">
        <v>0.8</v>
      </c>
      <c r="J42" s="275" t="s">
        <v>975</v>
      </c>
    </row>
    <row r="43" spans="2:17" ht="20.100000000000001" customHeight="1" thickBot="1">
      <c r="B43" s="307"/>
      <c r="C43" s="288"/>
      <c r="D43" s="552" t="s">
        <v>1037</v>
      </c>
      <c r="E43" s="553"/>
      <c r="F43" s="554">
        <f>IF(L12&lt;=10,0,IF(L12&lt;=30,0.2/20*(L12-10),IF(L12&lt;=45,0.2/15*(L12-30)+0.2,0.4/45*(L12-45)+0.4)))</f>
        <v>6.6992442339936217E-2</v>
      </c>
      <c r="G43" s="555"/>
      <c r="H43" s="555"/>
      <c r="I43" s="556"/>
      <c r="J43" s="275" t="s">
        <v>977</v>
      </c>
    </row>
    <row r="44" spans="2:17" ht="20.100000000000001" customHeight="1">
      <c r="B44" s="307"/>
      <c r="C44" s="288"/>
      <c r="D44" s="289"/>
    </row>
    <row r="45" spans="2:17" ht="20.100000000000001" customHeight="1">
      <c r="B45" s="307"/>
      <c r="C45" s="253" t="s">
        <v>1052</v>
      </c>
      <c r="D45" s="289"/>
    </row>
    <row r="46" spans="2:17" ht="20.100000000000001" customHeight="1">
      <c r="B46" s="307"/>
      <c r="C46" s="288"/>
      <c r="D46" s="494"/>
      <c r="E46" s="495" t="s">
        <v>892</v>
      </c>
      <c r="F46" s="496" t="s">
        <v>922</v>
      </c>
      <c r="G46" s="496"/>
      <c r="H46" s="496"/>
      <c r="I46" s="496" t="s">
        <v>921</v>
      </c>
      <c r="J46" s="496"/>
      <c r="K46" s="496"/>
      <c r="L46" s="496" t="s">
        <v>920</v>
      </c>
      <c r="M46" s="496"/>
      <c r="N46" s="496"/>
    </row>
    <row r="47" spans="2:17" ht="20.100000000000001" customHeight="1">
      <c r="B47" s="307"/>
      <c r="C47" s="288"/>
      <c r="D47" s="497" t="s">
        <v>916</v>
      </c>
      <c r="E47" s="498"/>
      <c r="F47" s="496" t="s">
        <v>923</v>
      </c>
      <c r="G47" s="496"/>
      <c r="H47" s="496"/>
      <c r="I47" s="496" t="s">
        <v>924</v>
      </c>
      <c r="J47" s="496"/>
      <c r="K47" s="496"/>
      <c r="L47" s="496" t="s">
        <v>925</v>
      </c>
      <c r="M47" s="496"/>
      <c r="N47" s="496"/>
    </row>
    <row r="48" spans="2:17" ht="20.100000000000001" customHeight="1">
      <c r="B48" s="307"/>
      <c r="C48" s="288"/>
      <c r="D48" s="492" t="s">
        <v>917</v>
      </c>
      <c r="E48" s="492"/>
      <c r="F48" s="492">
        <v>2.2000000000000002</v>
      </c>
      <c r="G48" s="492"/>
      <c r="H48" s="492"/>
      <c r="I48" s="813" t="s">
        <v>926</v>
      </c>
      <c r="J48" s="814"/>
      <c r="K48" s="814"/>
      <c r="L48" s="492">
        <v>1.9</v>
      </c>
      <c r="M48" s="492"/>
      <c r="N48" s="492"/>
    </row>
    <row r="49" spans="2:16" ht="20.100000000000001" customHeight="1">
      <c r="B49" s="307"/>
      <c r="C49" s="288"/>
      <c r="D49" s="492" t="s">
        <v>918</v>
      </c>
      <c r="E49" s="492"/>
      <c r="F49" s="492">
        <v>2.6</v>
      </c>
      <c r="G49" s="492"/>
      <c r="H49" s="492"/>
      <c r="I49" s="814"/>
      <c r="J49" s="814"/>
      <c r="K49" s="814"/>
      <c r="L49" s="492">
        <v>2.1</v>
      </c>
      <c r="M49" s="492"/>
      <c r="N49" s="492"/>
    </row>
    <row r="50" spans="2:16" ht="20.100000000000001" customHeight="1" thickBot="1">
      <c r="B50" s="307"/>
      <c r="C50" s="288"/>
      <c r="D50" s="499" t="s">
        <v>919</v>
      </c>
      <c r="E50" s="499"/>
      <c r="F50" s="499">
        <v>3.1</v>
      </c>
      <c r="G50" s="499"/>
      <c r="H50" s="499"/>
      <c r="I50" s="815"/>
      <c r="J50" s="815"/>
      <c r="K50" s="815"/>
      <c r="L50" s="499">
        <v>2.2999999999999998</v>
      </c>
      <c r="M50" s="499"/>
      <c r="N50" s="499"/>
    </row>
    <row r="51" spans="2:16" ht="20.100000000000001" customHeight="1">
      <c r="B51" s="307"/>
      <c r="C51" s="288"/>
      <c r="D51" s="824" t="s">
        <v>1037</v>
      </c>
      <c r="E51" s="825"/>
      <c r="F51" s="550">
        <f>IF(H8="Ⅰ",2.2,IF(H8="Ⅱ",2.6,3.1))</f>
        <v>3.1</v>
      </c>
      <c r="G51" s="548"/>
      <c r="H51" s="548"/>
      <c r="I51" s="549">
        <f>($F$51-$L$51)/35*(40-H11)+$L$51</f>
        <v>2.9514285714285715</v>
      </c>
      <c r="J51" s="548"/>
      <c r="K51" s="548"/>
      <c r="L51" s="550">
        <f>IF(H8="Ⅰ",1.9,IF(H8="Ⅱ",2.1,2.3))</f>
        <v>2.2999999999999998</v>
      </c>
      <c r="M51" s="548"/>
      <c r="N51" s="551"/>
    </row>
    <row r="52" spans="2:16" ht="20.100000000000001" customHeight="1" thickBot="1">
      <c r="B52" s="307"/>
      <c r="C52" s="288"/>
      <c r="D52" s="826"/>
      <c r="E52" s="827"/>
      <c r="F52" s="557">
        <f>IF(H25&lt;=5,F51,IF(H25&gt;=40,L51,I51))</f>
        <v>2.9514285714285715</v>
      </c>
      <c r="G52" s="558"/>
      <c r="H52" s="558"/>
      <c r="I52" s="559"/>
      <c r="J52" s="558"/>
      <c r="K52" s="558"/>
      <c r="L52" s="560"/>
      <c r="M52" s="558"/>
      <c r="N52" s="561"/>
    </row>
    <row r="53" spans="2:16" ht="20.100000000000001" customHeight="1">
      <c r="B53" s="307"/>
      <c r="C53" s="288"/>
      <c r="D53" s="289"/>
    </row>
    <row r="54" spans="2:16" ht="20.100000000000001" customHeight="1" thickBot="1">
      <c r="B54" s="307"/>
      <c r="C54" s="253" t="s">
        <v>1053</v>
      </c>
      <c r="D54" s="289"/>
    </row>
    <row r="55" spans="2:16" ht="20.100000000000001" customHeight="1">
      <c r="B55" s="307"/>
      <c r="C55" s="288"/>
      <c r="D55" s="494"/>
      <c r="E55" s="495" t="s">
        <v>909</v>
      </c>
      <c r="F55" s="828" t="s">
        <v>934</v>
      </c>
      <c r="G55" s="829"/>
      <c r="H55" s="829"/>
      <c r="I55" s="828" t="s">
        <v>935</v>
      </c>
      <c r="J55" s="829"/>
      <c r="K55" s="829"/>
      <c r="L55" s="828" t="s">
        <v>936</v>
      </c>
      <c r="M55" s="829"/>
      <c r="N55" s="830"/>
      <c r="O55" s="562" t="s">
        <v>1037</v>
      </c>
      <c r="P55" s="563"/>
    </row>
    <row r="56" spans="2:16" ht="20.100000000000001" customHeight="1">
      <c r="B56" s="307"/>
      <c r="C56" s="288"/>
      <c r="D56" s="502" t="s">
        <v>884</v>
      </c>
      <c r="E56" s="498"/>
      <c r="F56" s="829"/>
      <c r="G56" s="829"/>
      <c r="H56" s="829"/>
      <c r="I56" s="829"/>
      <c r="J56" s="829"/>
      <c r="K56" s="829"/>
      <c r="L56" s="829"/>
      <c r="M56" s="829"/>
      <c r="N56" s="830"/>
      <c r="O56" s="564">
        <f>L12</f>
        <v>16.699244233993621</v>
      </c>
      <c r="P56" s="565"/>
    </row>
    <row r="57" spans="2:16" ht="20.100000000000001" customHeight="1">
      <c r="B57" s="307"/>
      <c r="C57" s="288"/>
      <c r="D57" s="492"/>
      <c r="E57" s="492" t="s">
        <v>933</v>
      </c>
      <c r="F57" s="803">
        <v>-2.5</v>
      </c>
      <c r="G57" s="804"/>
      <c r="H57" s="804"/>
      <c r="I57" s="804"/>
      <c r="J57" s="804"/>
      <c r="K57" s="804"/>
      <c r="L57" s="804"/>
      <c r="M57" s="804"/>
      <c r="N57" s="805"/>
      <c r="O57" s="566">
        <v>-2.5</v>
      </c>
      <c r="P57" s="567"/>
    </row>
    <row r="58" spans="2:16" ht="20.100000000000001" customHeight="1">
      <c r="B58" s="307"/>
      <c r="C58" s="288"/>
      <c r="D58" s="493"/>
      <c r="E58" s="492" t="s">
        <v>933</v>
      </c>
      <c r="F58" s="803">
        <v>-3.2</v>
      </c>
      <c r="G58" s="804"/>
      <c r="H58" s="804"/>
      <c r="I58" s="804"/>
      <c r="J58" s="804"/>
      <c r="K58" s="804"/>
      <c r="L58" s="804"/>
      <c r="M58" s="804"/>
      <c r="N58" s="805"/>
      <c r="O58" s="566">
        <v>-3.2</v>
      </c>
      <c r="P58" s="567"/>
    </row>
    <row r="59" spans="2:16" ht="20.100000000000001" customHeight="1">
      <c r="B59" s="307"/>
      <c r="C59" s="288"/>
      <c r="D59" s="500"/>
      <c r="E59" s="492" t="s">
        <v>933</v>
      </c>
      <c r="F59" s="803">
        <v>-4.3</v>
      </c>
      <c r="G59" s="804"/>
      <c r="H59" s="804"/>
      <c r="I59" s="803">
        <v>-3.2</v>
      </c>
      <c r="J59" s="804"/>
      <c r="K59" s="804"/>
      <c r="L59" s="804"/>
      <c r="M59" s="804"/>
      <c r="N59" s="805"/>
      <c r="O59" s="816">
        <f>IF(O56&lt;10,-4.3,IF(O56&lt;20,(-3.2)+((-4.3)-(-3.2))/10*(20-O56),-3.2))</f>
        <v>-3.5630831342607019</v>
      </c>
      <c r="P59" s="817"/>
    </row>
    <row r="60" spans="2:16" ht="20.100000000000001" customHeight="1" thickBot="1">
      <c r="B60" s="307"/>
      <c r="C60" s="288"/>
      <c r="D60" s="501"/>
      <c r="E60" s="492" t="s">
        <v>933</v>
      </c>
      <c r="F60" s="803">
        <v>-3.2</v>
      </c>
      <c r="G60" s="804"/>
      <c r="H60" s="804"/>
      <c r="I60" s="803">
        <v>-5.4</v>
      </c>
      <c r="J60" s="804"/>
      <c r="K60" s="804"/>
      <c r="L60" s="803">
        <v>-3.2</v>
      </c>
      <c r="M60" s="804"/>
      <c r="N60" s="805"/>
      <c r="O60" s="806">
        <f>IF(O56&lt;10,-3.2,IF(O56&lt;20,(-5.4)+((-3.2)-(-5.4))/10*(20-O56),IF(O56&lt;30,(-3.2)+((-5.4)-(-3.2))/10*(30-O56),-3.2)))</f>
        <v>-4.6738337314785969</v>
      </c>
      <c r="P60" s="807"/>
    </row>
    <row r="61" spans="2:16" ht="20.100000000000001" customHeight="1">
      <c r="B61" s="307"/>
      <c r="C61" s="288"/>
      <c r="D61" s="253" t="s">
        <v>976</v>
      </c>
    </row>
    <row r="62" spans="2:16" ht="20.100000000000001" customHeight="1">
      <c r="B62" s="307"/>
      <c r="C62" s="288"/>
      <c r="D62" s="253" t="s">
        <v>978</v>
      </c>
    </row>
    <row r="63" spans="2:16" ht="20.100000000000001" customHeight="1">
      <c r="B63" s="307"/>
      <c r="C63" s="288"/>
      <c r="D63" s="289"/>
    </row>
    <row r="64" spans="2:16" ht="20.100000000000001" customHeight="1">
      <c r="B64" s="307"/>
      <c r="C64" s="288"/>
      <c r="D64" s="289"/>
    </row>
    <row r="65" spans="2:12" ht="20.100000000000001" customHeight="1">
      <c r="B65" s="307"/>
      <c r="C65" s="288"/>
      <c r="D65" s="289"/>
    </row>
    <row r="66" spans="2:12" ht="20.100000000000001" customHeight="1">
      <c r="B66" s="307"/>
      <c r="C66" s="288"/>
      <c r="D66" s="289"/>
    </row>
    <row r="67" spans="2:12" ht="20.100000000000001" customHeight="1">
      <c r="B67" s="307"/>
      <c r="C67" s="288"/>
      <c r="D67" s="289"/>
    </row>
    <row r="68" spans="2:12" ht="20.100000000000001" customHeight="1">
      <c r="B68" s="307"/>
    </row>
    <row r="69" spans="2:12" ht="20.100000000000001" customHeight="1">
      <c r="B69" s="307"/>
    </row>
    <row r="70" spans="2:12" ht="20.100000000000001" customHeight="1">
      <c r="B70" s="307"/>
    </row>
    <row r="71" spans="2:12" ht="19.5" customHeight="1">
      <c r="B71" s="307"/>
    </row>
    <row r="72" spans="2:12" ht="19.5" customHeight="1">
      <c r="B72" s="307"/>
    </row>
    <row r="73" spans="2:12" ht="20.100000000000001" customHeight="1">
      <c r="B73" s="307"/>
    </row>
    <row r="74" spans="2:12" ht="20.100000000000001" customHeight="1" thickBot="1">
      <c r="B74" s="307"/>
      <c r="C74" s="253" t="s">
        <v>1054</v>
      </c>
    </row>
    <row r="75" spans="2:12" ht="20.100000000000001" customHeight="1">
      <c r="B75" s="307"/>
      <c r="D75" s="831" t="s">
        <v>958</v>
      </c>
      <c r="E75" s="832"/>
      <c r="F75" s="832"/>
      <c r="G75" s="568" t="s">
        <v>960</v>
      </c>
      <c r="H75" s="569"/>
      <c r="I75" s="569"/>
      <c r="J75" s="570"/>
      <c r="K75" s="571">
        <v>-0.5</v>
      </c>
      <c r="L75" s="572"/>
    </row>
    <row r="76" spans="2:12" ht="20.100000000000001" customHeight="1" thickBot="1">
      <c r="B76" s="307"/>
      <c r="D76" s="833"/>
      <c r="E76" s="834"/>
      <c r="F76" s="834"/>
      <c r="G76" s="573" t="s">
        <v>961</v>
      </c>
      <c r="H76" s="574"/>
      <c r="I76" s="574"/>
      <c r="J76" s="575"/>
      <c r="K76" s="576">
        <v>0</v>
      </c>
      <c r="L76" s="577"/>
    </row>
    <row r="77" spans="2:12" ht="20.100000000000001" customHeight="1">
      <c r="B77" s="307"/>
      <c r="D77" s="835" t="s">
        <v>959</v>
      </c>
      <c r="E77" s="836"/>
      <c r="F77" s="836"/>
      <c r="G77" s="523" t="s">
        <v>962</v>
      </c>
      <c r="H77" s="524"/>
      <c r="I77" s="524"/>
      <c r="J77" s="525"/>
      <c r="K77" s="526">
        <v>1.5</v>
      </c>
      <c r="L77" s="527"/>
    </row>
    <row r="78" spans="2:12" ht="20.100000000000001" customHeight="1">
      <c r="B78" s="307"/>
      <c r="D78" s="829"/>
      <c r="E78" s="829"/>
      <c r="F78" s="829"/>
      <c r="G78" s="438" t="s">
        <v>963</v>
      </c>
      <c r="H78" s="439"/>
      <c r="I78" s="439"/>
      <c r="J78" s="504"/>
      <c r="K78" s="519">
        <v>-1.2</v>
      </c>
      <c r="L78" s="361"/>
    </row>
    <row r="79" spans="2:12" ht="20.100000000000001" customHeight="1">
      <c r="B79" s="307"/>
      <c r="E79" s="605"/>
      <c r="F79" s="605"/>
      <c r="G79" s="334"/>
      <c r="H79" s="334"/>
      <c r="I79" s="334"/>
      <c r="J79" s="334"/>
      <c r="K79" s="606"/>
      <c r="L79" s="607"/>
    </row>
    <row r="80" spans="2:12" ht="20.100000000000001" customHeight="1">
      <c r="B80" s="307"/>
      <c r="D80" s="253" t="s">
        <v>1130</v>
      </c>
      <c r="E80" s="605"/>
      <c r="F80" s="605"/>
      <c r="G80" s="334"/>
      <c r="H80" s="334"/>
      <c r="I80" s="334"/>
      <c r="J80" s="334"/>
      <c r="K80" s="606"/>
      <c r="L80" s="607"/>
    </row>
    <row r="81" spans="1:17" ht="20.100000000000001" customHeight="1">
      <c r="B81" s="307"/>
      <c r="E81" s="605"/>
      <c r="F81" s="605"/>
      <c r="G81" s="334"/>
      <c r="H81" s="334"/>
      <c r="I81" s="334"/>
      <c r="J81" s="334"/>
      <c r="K81" s="606"/>
      <c r="L81" s="607"/>
    </row>
    <row r="82" spans="1:17" ht="20.100000000000001" customHeight="1" thickBot="1">
      <c r="B82" s="307"/>
      <c r="C82" s="253" t="s">
        <v>1055</v>
      </c>
    </row>
    <row r="83" spans="1:17" ht="20.100000000000001" customHeight="1">
      <c r="C83" s="440"/>
      <c r="D83" s="323"/>
      <c r="E83" s="323"/>
      <c r="F83" s="323"/>
      <c r="G83" s="442" t="s">
        <v>884</v>
      </c>
      <c r="H83" s="837" t="s">
        <v>980</v>
      </c>
      <c r="I83" s="685"/>
      <c r="J83" s="750" t="s">
        <v>981</v>
      </c>
      <c r="K83" s="751"/>
      <c r="L83" s="751"/>
      <c r="M83" s="751"/>
      <c r="N83" s="751"/>
      <c r="O83" s="751"/>
      <c r="P83" s="751"/>
      <c r="Q83" s="752"/>
    </row>
    <row r="84" spans="1:17" ht="20.100000000000001" customHeight="1">
      <c r="C84" s="252"/>
      <c r="D84" s="250"/>
      <c r="E84" s="250"/>
      <c r="F84" s="250"/>
      <c r="G84" s="443"/>
      <c r="H84" s="669"/>
      <c r="I84" s="838"/>
      <c r="J84" s="753"/>
      <c r="K84" s="840"/>
      <c r="L84" s="841"/>
      <c r="M84" s="842"/>
      <c r="N84" s="843"/>
      <c r="O84" s="842"/>
      <c r="P84" s="844"/>
      <c r="Q84" s="845"/>
    </row>
    <row r="85" spans="1:17" ht="20.100000000000001" customHeight="1" thickBot="1">
      <c r="C85" s="485" t="s">
        <v>991</v>
      </c>
      <c r="D85" s="332"/>
      <c r="E85" s="332"/>
      <c r="F85" s="332"/>
      <c r="G85" s="441"/>
      <c r="H85" s="839"/>
      <c r="I85" s="657"/>
      <c r="J85" s="796" t="s">
        <v>880</v>
      </c>
      <c r="K85" s="797"/>
      <c r="L85" s="798" t="s">
        <v>881</v>
      </c>
      <c r="M85" s="797"/>
      <c r="N85" s="798" t="s">
        <v>882</v>
      </c>
      <c r="O85" s="797"/>
      <c r="P85" s="798" t="s">
        <v>883</v>
      </c>
      <c r="Q85" s="799"/>
    </row>
    <row r="86" spans="1:17" ht="20.100000000000001" customHeight="1">
      <c r="C86" s="766" t="s">
        <v>982</v>
      </c>
      <c r="D86" s="767"/>
      <c r="E86" s="520"/>
      <c r="F86" s="602"/>
      <c r="G86" s="442"/>
      <c r="H86" s="771">
        <f>$I$87*$I$88</f>
        <v>0.19772340839186889</v>
      </c>
      <c r="I86" s="772"/>
      <c r="J86" s="773">
        <f>O57</f>
        <v>-2.5</v>
      </c>
      <c r="K86" s="774"/>
      <c r="L86" s="775">
        <f>O58</f>
        <v>-3.2</v>
      </c>
      <c r="M86" s="774"/>
      <c r="N86" s="776">
        <f>O59</f>
        <v>-3.5630831342607019</v>
      </c>
      <c r="O86" s="777"/>
      <c r="P86" s="776">
        <f>O60</f>
        <v>-4.6738337314785969</v>
      </c>
      <c r="Q86" s="800"/>
    </row>
    <row r="87" spans="1:17" ht="20.100000000000001" customHeight="1">
      <c r="C87" s="668"/>
      <c r="D87" s="768"/>
      <c r="E87" s="521" t="s">
        <v>908</v>
      </c>
      <c r="F87" s="482"/>
      <c r="G87" s="443"/>
      <c r="H87" s="545" t="s">
        <v>1045</v>
      </c>
      <c r="I87" s="546">
        <f>IF(O56&lt;=10,0,IF(O56&lt;=30,0.2/20*(O56-10),IF(O56&lt;=45,0.2/15*(O56-30)+0.2,0.4/45*(O56-45)+0.4)))</f>
        <v>6.6992442339936217E-2</v>
      </c>
      <c r="J87" s="534"/>
      <c r="K87" s="534"/>
      <c r="L87" s="538"/>
      <c r="M87" s="535"/>
      <c r="N87" s="540"/>
      <c r="O87" s="536"/>
      <c r="P87" s="540"/>
      <c r="Q87" s="537"/>
    </row>
    <row r="88" spans="1:17" ht="20.100000000000001" customHeight="1">
      <c r="C88" s="769"/>
      <c r="D88" s="770"/>
      <c r="E88" s="543"/>
      <c r="F88" s="603"/>
      <c r="G88" s="529"/>
      <c r="H88" s="544" t="s">
        <v>1046</v>
      </c>
      <c r="I88" s="542">
        <f>F52</f>
        <v>2.9514285714285715</v>
      </c>
      <c r="J88" s="530"/>
      <c r="K88" s="530"/>
      <c r="L88" s="539"/>
      <c r="M88" s="531"/>
      <c r="N88" s="541"/>
      <c r="O88" s="532"/>
      <c r="P88" s="541"/>
      <c r="Q88" s="533"/>
    </row>
    <row r="89" spans="1:17" ht="20.100000000000001" customHeight="1">
      <c r="C89" s="778" t="s">
        <v>983</v>
      </c>
      <c r="D89" s="754"/>
      <c r="E89" s="522" t="s">
        <v>984</v>
      </c>
      <c r="F89" s="528"/>
      <c r="G89" s="529"/>
      <c r="H89" s="779">
        <v>-0.5</v>
      </c>
      <c r="I89" s="780"/>
      <c r="J89" s="781">
        <v>0</v>
      </c>
      <c r="K89" s="782"/>
      <c r="L89" s="782"/>
      <c r="M89" s="782"/>
      <c r="N89" s="782"/>
      <c r="O89" s="782"/>
      <c r="P89" s="782"/>
      <c r="Q89" s="783"/>
    </row>
    <row r="90" spans="1:17" ht="30" customHeight="1" thickBot="1">
      <c r="C90" s="784" t="s">
        <v>985</v>
      </c>
      <c r="D90" s="785"/>
      <c r="E90" s="786" t="s">
        <v>987</v>
      </c>
      <c r="F90" s="787"/>
      <c r="G90" s="788"/>
      <c r="H90" s="789">
        <f>$H$86-$H$89</f>
        <v>0.69772340839186886</v>
      </c>
      <c r="I90" s="790"/>
      <c r="J90" s="791">
        <f t="shared" ref="J90" si="0">J86-J89</f>
        <v>-2.5</v>
      </c>
      <c r="K90" s="792"/>
      <c r="L90" s="793">
        <f t="shared" ref="L90" si="1">L86-L89</f>
        <v>-3.2</v>
      </c>
      <c r="M90" s="792"/>
      <c r="N90" s="794">
        <f t="shared" ref="N90" si="2">N86-N89</f>
        <v>-3.5630831342607019</v>
      </c>
      <c r="O90" s="795"/>
      <c r="P90" s="794">
        <f t="shared" ref="P90" si="3">P86-P89</f>
        <v>-4.6738337314785969</v>
      </c>
      <c r="Q90" s="790"/>
    </row>
    <row r="91" spans="1:17" ht="30" customHeight="1" thickBot="1">
      <c r="C91" s="728" t="s">
        <v>988</v>
      </c>
      <c r="D91" s="729"/>
      <c r="E91" s="458" t="s">
        <v>1047</v>
      </c>
      <c r="F91" s="599">
        <f>L34</f>
        <v>409.58418617128876</v>
      </c>
      <c r="G91" s="600" t="s">
        <v>1002</v>
      </c>
      <c r="H91" s="488"/>
      <c r="I91" s="488"/>
      <c r="J91" s="488"/>
      <c r="K91" s="488"/>
      <c r="L91" s="488"/>
      <c r="M91" s="488"/>
      <c r="N91" s="488"/>
      <c r="O91" s="488"/>
      <c r="P91" s="488"/>
      <c r="Q91" s="489"/>
    </row>
    <row r="92" spans="1:17" ht="30" customHeight="1" thickBot="1">
      <c r="C92" s="730" t="s">
        <v>989</v>
      </c>
      <c r="D92" s="731"/>
      <c r="E92" s="547" t="s">
        <v>990</v>
      </c>
      <c r="F92" s="459"/>
      <c r="G92" s="460" t="s">
        <v>1002</v>
      </c>
      <c r="H92" s="732">
        <f>$F$91*H90</f>
        <v>285.77647439884134</v>
      </c>
      <c r="I92" s="733"/>
      <c r="J92" s="734">
        <f>$F$91*J90</f>
        <v>-1023.9604654282219</v>
      </c>
      <c r="K92" s="715"/>
      <c r="L92" s="715">
        <f>$F$91*L90</f>
        <v>-1310.6693957481241</v>
      </c>
      <c r="M92" s="715"/>
      <c r="N92" s="715">
        <f>$F$91*N90</f>
        <v>-1459.3825058068144</v>
      </c>
      <c r="O92" s="715"/>
      <c r="P92" s="715">
        <f>$F$91*P90</f>
        <v>-1914.328385207579</v>
      </c>
      <c r="Q92" s="716"/>
    </row>
    <row r="93" spans="1:17" ht="150" customHeight="1">
      <c r="D93" s="288"/>
      <c r="E93" s="289"/>
    </row>
    <row r="94" spans="1:17" ht="20.100000000000001" customHeight="1">
      <c r="A94" s="307" t="s">
        <v>1040</v>
      </c>
      <c r="D94" s="288"/>
      <c r="E94" s="289"/>
    </row>
    <row r="95" spans="1:17" ht="20.100000000000001" customHeight="1">
      <c r="A95" s="307"/>
      <c r="B95" s="639" t="s">
        <v>1116</v>
      </c>
      <c r="C95" s="253" t="s">
        <v>1117</v>
      </c>
      <c r="D95" s="288"/>
      <c r="E95" s="289"/>
    </row>
    <row r="96" spans="1:17" ht="20.100000000000001" customHeight="1">
      <c r="B96" s="639" t="s">
        <v>1116</v>
      </c>
      <c r="C96" s="253" t="s">
        <v>1118</v>
      </c>
      <c r="J96" s="484"/>
    </row>
    <row r="97" spans="1:15" ht="20.100000000000001" customHeight="1">
      <c r="B97" s="639" t="s">
        <v>1116</v>
      </c>
      <c r="C97" s="253" t="s">
        <v>1119</v>
      </c>
      <c r="J97" s="484"/>
    </row>
    <row r="98" spans="1:15" ht="20.100000000000001" customHeight="1" thickBot="1">
      <c r="B98" s="478"/>
      <c r="J98" s="484"/>
    </row>
    <row r="99" spans="1:15" ht="20.100000000000001" customHeight="1" thickBot="1">
      <c r="B99" s="478"/>
      <c r="C99" s="738" t="s">
        <v>1104</v>
      </c>
      <c r="D99" s="739"/>
      <c r="E99" s="739"/>
      <c r="F99" s="740" t="s">
        <v>1021</v>
      </c>
      <c r="G99" s="700"/>
      <c r="H99" s="741"/>
    </row>
    <row r="100" spans="1:15" ht="20.100000000000001" customHeight="1">
      <c r="B100" s="478"/>
      <c r="C100" s="760" t="s">
        <v>1124</v>
      </c>
      <c r="D100" s="761"/>
      <c r="E100" s="762"/>
      <c r="F100" s="742">
        <v>-3000</v>
      </c>
      <c r="G100" s="743"/>
      <c r="H100" s="744"/>
    </row>
    <row r="101" spans="1:15" ht="20.100000000000001" customHeight="1" thickBot="1">
      <c r="B101" s="478"/>
      <c r="C101" s="763" t="s">
        <v>1123</v>
      </c>
      <c r="D101" s="764"/>
      <c r="E101" s="765"/>
      <c r="F101" s="745">
        <v>-3500</v>
      </c>
      <c r="G101" s="746"/>
      <c r="H101" s="747"/>
    </row>
    <row r="102" spans="1:15" ht="20.100000000000001" customHeight="1">
      <c r="B102" s="478"/>
      <c r="D102" s="195"/>
      <c r="E102" s="195"/>
      <c r="F102" s="196"/>
      <c r="G102" s="196"/>
      <c r="H102" s="197"/>
      <c r="I102" s="197"/>
      <c r="J102" s="198"/>
      <c r="K102" s="198"/>
      <c r="L102" s="197"/>
    </row>
    <row r="103" spans="1:15" ht="20.100000000000001" customHeight="1">
      <c r="B103" s="478"/>
      <c r="D103" s="288"/>
      <c r="E103" s="289"/>
      <c r="J103" s="484"/>
    </row>
    <row r="104" spans="1:15" ht="20.100000000000001" customHeight="1">
      <c r="A104" s="307" t="s">
        <v>1042</v>
      </c>
      <c r="C104" s="288"/>
      <c r="E104" s="289"/>
      <c r="J104" s="484"/>
    </row>
    <row r="105" spans="1:15" ht="20.100000000000001" customHeight="1">
      <c r="A105" s="307"/>
      <c r="B105" s="639" t="s">
        <v>1116</v>
      </c>
      <c r="C105" s="641" t="s">
        <v>1120</v>
      </c>
      <c r="E105" s="289"/>
      <c r="J105" s="484"/>
    </row>
    <row r="106" spans="1:15" ht="20.100000000000001" customHeight="1">
      <c r="A106" s="307"/>
      <c r="B106" s="639" t="s">
        <v>1116</v>
      </c>
      <c r="C106" s="253" t="s">
        <v>1121</v>
      </c>
      <c r="E106" s="289"/>
      <c r="J106" s="484"/>
    </row>
    <row r="107" spans="1:15" ht="20.100000000000001" customHeight="1">
      <c r="A107" s="307"/>
      <c r="C107" s="253" t="s">
        <v>1122</v>
      </c>
      <c r="E107" s="289"/>
      <c r="J107" s="484"/>
    </row>
    <row r="108" spans="1:15" ht="20.100000000000001" customHeight="1" thickBot="1">
      <c r="B108" s="307"/>
      <c r="D108" s="288"/>
      <c r="E108" s="289"/>
      <c r="J108" s="484"/>
    </row>
    <row r="109" spans="1:15" ht="20.100000000000001" customHeight="1">
      <c r="B109" s="478"/>
      <c r="C109" s="748" t="s">
        <v>1022</v>
      </c>
      <c r="D109" s="749"/>
      <c r="E109" s="749"/>
      <c r="F109" s="652">
        <f>H25</f>
        <v>11.5</v>
      </c>
      <c r="G109" s="653" t="s">
        <v>1023</v>
      </c>
      <c r="H109" s="750" t="s">
        <v>1043</v>
      </c>
      <c r="I109" s="751"/>
      <c r="J109" s="751"/>
      <c r="K109" s="751"/>
      <c r="L109" s="751"/>
      <c r="M109" s="751"/>
      <c r="N109" s="751"/>
      <c r="O109" s="752"/>
    </row>
    <row r="110" spans="1:15" ht="20.100000000000001" customHeight="1">
      <c r="B110" s="478"/>
      <c r="C110" s="735" t="str">
        <f>IF(F109&gt;25,"※適用高さ２５ｍを越えています。","")</f>
        <v/>
      </c>
      <c r="D110" s="736"/>
      <c r="E110" s="736"/>
      <c r="F110" s="736"/>
      <c r="G110" s="737"/>
      <c r="H110" s="753"/>
      <c r="I110" s="754"/>
      <c r="J110" s="755"/>
      <c r="K110" s="756"/>
      <c r="L110" s="757"/>
      <c r="M110" s="756"/>
      <c r="N110" s="758"/>
      <c r="O110" s="759"/>
    </row>
    <row r="111" spans="1:15" ht="20.100000000000001" customHeight="1">
      <c r="B111" s="478"/>
      <c r="C111" s="856" t="s">
        <v>1105</v>
      </c>
      <c r="D111" s="723"/>
      <c r="E111" s="846" t="s">
        <v>1041</v>
      </c>
      <c r="F111" s="846"/>
      <c r="G111" s="847"/>
      <c r="H111" s="721" t="s">
        <v>880</v>
      </c>
      <c r="I111" s="722"/>
      <c r="J111" s="723" t="s">
        <v>881</v>
      </c>
      <c r="K111" s="722"/>
      <c r="L111" s="723" t="s">
        <v>882</v>
      </c>
      <c r="M111" s="722"/>
      <c r="N111" s="723" t="s">
        <v>883</v>
      </c>
      <c r="O111" s="724"/>
    </row>
    <row r="112" spans="1:15" ht="20.100000000000001" customHeight="1" thickBot="1">
      <c r="B112" s="478"/>
      <c r="C112" s="857"/>
      <c r="D112" s="798"/>
      <c r="E112" s="848"/>
      <c r="F112" s="848"/>
      <c r="G112" s="849"/>
      <c r="H112" s="725">
        <f>J92</f>
        <v>-1023.9604654282219</v>
      </c>
      <c r="I112" s="726"/>
      <c r="J112" s="726">
        <f>L92</f>
        <v>-1310.6693957481241</v>
      </c>
      <c r="K112" s="726"/>
      <c r="L112" s="726">
        <f>N92</f>
        <v>-1459.3825058068144</v>
      </c>
      <c r="M112" s="726"/>
      <c r="N112" s="726">
        <f>P92</f>
        <v>-1914.328385207579</v>
      </c>
      <c r="O112" s="727"/>
    </row>
    <row r="113" spans="1:17" ht="20.100000000000001" customHeight="1">
      <c r="B113" s="478"/>
      <c r="C113" s="854" t="s">
        <v>1124</v>
      </c>
      <c r="D113" s="855"/>
      <c r="E113" s="850">
        <f>F100</f>
        <v>-3000</v>
      </c>
      <c r="F113" s="850"/>
      <c r="G113" s="851"/>
      <c r="H113" s="719" t="str">
        <f>IF($E$113&lt;H112,"○","×")</f>
        <v>○</v>
      </c>
      <c r="I113" s="720"/>
      <c r="J113" s="717" t="str">
        <f>IF($E$113&lt;J112,"○","×")</f>
        <v>○</v>
      </c>
      <c r="K113" s="720"/>
      <c r="L113" s="717" t="str">
        <f>IF($E$113&lt;L112,"○","×")</f>
        <v>○</v>
      </c>
      <c r="M113" s="720"/>
      <c r="N113" s="717" t="str">
        <f>IF($E$113&lt;N112,"○","×")</f>
        <v>○</v>
      </c>
      <c r="O113" s="718"/>
    </row>
    <row r="114" spans="1:17" ht="20.100000000000001" customHeight="1" thickBot="1">
      <c r="B114" s="478"/>
      <c r="C114" s="858" t="s">
        <v>1123</v>
      </c>
      <c r="D114" s="859"/>
      <c r="E114" s="852">
        <f>F101</f>
        <v>-3500</v>
      </c>
      <c r="F114" s="852"/>
      <c r="G114" s="853"/>
      <c r="H114" s="820" t="str">
        <f>IF($E$114&lt;H112,"○","×")</f>
        <v>○</v>
      </c>
      <c r="I114" s="821"/>
      <c r="J114" s="822" t="str">
        <f>IF($E$114&lt;J112,"○","×")</f>
        <v>○</v>
      </c>
      <c r="K114" s="821"/>
      <c r="L114" s="822" t="str">
        <f>IF($E$114&lt;L112,"○","×")</f>
        <v>○</v>
      </c>
      <c r="M114" s="821"/>
      <c r="N114" s="822" t="str">
        <f>IF($E$114&lt;N112,"○","×")</f>
        <v>○</v>
      </c>
      <c r="O114" s="823"/>
    </row>
    <row r="115" spans="1:17" ht="20.100000000000001" customHeight="1">
      <c r="B115" s="478"/>
      <c r="D115" s="288"/>
      <c r="E115" s="289"/>
    </row>
    <row r="116" spans="1:17" ht="20.100000000000001" customHeight="1">
      <c r="B116" s="478"/>
      <c r="E116" s="289"/>
    </row>
    <row r="117" spans="1:17" ht="20.100000000000001" customHeight="1" thickBot="1">
      <c r="B117" s="478"/>
      <c r="E117" s="289"/>
      <c r="H117" s="250"/>
      <c r="I117" s="250"/>
      <c r="J117" s="327"/>
      <c r="K117" s="250"/>
      <c r="L117" s="250"/>
      <c r="M117" s="250"/>
      <c r="N117" s="250"/>
      <c r="O117" s="250"/>
    </row>
    <row r="118" spans="1:17" ht="20.100000000000001" customHeight="1">
      <c r="C118" s="703" t="s">
        <v>1125</v>
      </c>
      <c r="D118" s="704"/>
      <c r="E118" s="704"/>
      <c r="F118" s="704"/>
      <c r="G118" s="704"/>
      <c r="H118" s="704"/>
      <c r="I118" s="707" t="str">
        <f>IF(AND(E113&lt;L112,E113&lt;N112),"〈標準工法(全面) 適〉","〈標準工法(全面) 不適〉")</f>
        <v>〈標準工法(全面) 適〉</v>
      </c>
      <c r="J118" s="704"/>
      <c r="K118" s="704"/>
      <c r="L118" s="704"/>
      <c r="M118" s="704"/>
      <c r="N118" s="704"/>
      <c r="O118" s="708"/>
    </row>
    <row r="119" spans="1:17" ht="20.100000000000001" customHeight="1" thickBot="1">
      <c r="C119" s="705"/>
      <c r="D119" s="706"/>
      <c r="E119" s="706"/>
      <c r="F119" s="706"/>
      <c r="G119" s="706"/>
      <c r="H119" s="706"/>
      <c r="I119" s="709" t="str">
        <f>IF(AND(E114&lt;L112,E114&lt;N112),"〈耐風補強(全面) 適〉","〈耐風補強(全面) 不適〉")</f>
        <v>〈耐風補強(全面) 適〉</v>
      </c>
      <c r="J119" s="710"/>
      <c r="K119" s="710"/>
      <c r="L119" s="710"/>
      <c r="M119" s="710"/>
      <c r="N119" s="710"/>
      <c r="O119" s="711"/>
    </row>
    <row r="121" spans="1:17" ht="20.100000000000001" customHeight="1">
      <c r="C121" s="307" t="s">
        <v>1112</v>
      </c>
    </row>
    <row r="122" spans="1:17" ht="20.100000000000001" customHeight="1">
      <c r="C122" s="307" t="s">
        <v>1111</v>
      </c>
    </row>
    <row r="123" spans="1:17" ht="20.100000000000001" customHeight="1">
      <c r="C123" s="307" t="s">
        <v>1126</v>
      </c>
    </row>
    <row r="125" spans="1:17" ht="20.100000000000001" customHeight="1" thickBot="1"/>
    <row r="126" spans="1:17" ht="20.100000000000001" customHeight="1" thickBot="1">
      <c r="A126" s="699" t="s">
        <v>1110</v>
      </c>
      <c r="B126" s="700"/>
      <c r="C126" s="700"/>
      <c r="D126" s="700"/>
      <c r="E126" s="700"/>
      <c r="F126" s="700"/>
      <c r="G126" s="700"/>
      <c r="H126" s="700"/>
      <c r="I126" s="700"/>
      <c r="J126" s="700"/>
      <c r="K126" s="700"/>
      <c r="L126" s="700"/>
      <c r="M126" s="700"/>
      <c r="N126" s="700"/>
      <c r="O126" s="701"/>
      <c r="P126" s="701"/>
      <c r="Q126" s="702"/>
    </row>
    <row r="127" spans="1:17" ht="20.100000000000001" customHeight="1">
      <c r="A127" s="646"/>
      <c r="B127" s="643"/>
      <c r="C127" s="643"/>
      <c r="D127" s="643"/>
      <c r="E127" s="643"/>
      <c r="F127" s="643"/>
      <c r="G127" s="643"/>
      <c r="H127" s="643"/>
      <c r="I127" s="643"/>
      <c r="J127" s="643"/>
      <c r="K127" s="643"/>
      <c r="L127" s="643"/>
      <c r="M127" s="643"/>
      <c r="N127" s="643"/>
      <c r="O127" s="644"/>
      <c r="P127" s="644"/>
      <c r="Q127" s="644"/>
    </row>
    <row r="128" spans="1:17" ht="20.100000000000001" customHeight="1">
      <c r="B128" s="639" t="s">
        <v>1095</v>
      </c>
      <c r="C128" s="250" t="s">
        <v>1096</v>
      </c>
      <c r="D128" s="645"/>
      <c r="E128" s="645"/>
      <c r="F128" s="645"/>
      <c r="G128" s="645"/>
      <c r="H128" s="645"/>
      <c r="I128" s="645"/>
      <c r="J128" s="645"/>
      <c r="K128" s="645"/>
      <c r="L128" s="645"/>
      <c r="M128" s="645"/>
      <c r="N128" s="645"/>
      <c r="O128" s="645"/>
      <c r="P128" s="645"/>
    </row>
    <row r="129" spans="3:17" ht="20.100000000000001" customHeight="1" thickBot="1">
      <c r="C129" s="167"/>
      <c r="D129" s="332"/>
      <c r="E129" s="201"/>
      <c r="F129" s="201"/>
      <c r="G129" s="201"/>
      <c r="H129" s="201"/>
      <c r="I129" s="201"/>
      <c r="J129" s="201"/>
      <c r="K129" s="201"/>
      <c r="L129" s="201"/>
      <c r="M129" s="201"/>
      <c r="N129" s="201"/>
      <c r="O129" s="201"/>
      <c r="P129" s="201"/>
      <c r="Q129" s="201"/>
    </row>
    <row r="130" spans="3:17" ht="20.100000000000001" customHeight="1">
      <c r="C130" s="696" t="s">
        <v>1115</v>
      </c>
      <c r="D130" s="712" t="s">
        <v>1114</v>
      </c>
      <c r="E130" s="214"/>
      <c r="F130" s="214"/>
      <c r="G130" s="214"/>
      <c r="H130" s="214"/>
      <c r="I130" s="214"/>
      <c r="J130" s="214"/>
      <c r="K130" s="214"/>
      <c r="L130" s="214"/>
      <c r="M130" s="214"/>
      <c r="N130" s="214"/>
      <c r="O130" s="214"/>
      <c r="P130" s="214"/>
      <c r="Q130" s="215"/>
    </row>
    <row r="131" spans="3:17" ht="20.100000000000001" customHeight="1">
      <c r="C131" s="697"/>
      <c r="D131" s="713"/>
      <c r="E131" s="217"/>
      <c r="F131" s="217"/>
      <c r="G131" s="217"/>
      <c r="H131" s="217"/>
      <c r="I131" s="217"/>
      <c r="J131" s="217"/>
      <c r="K131" s="217"/>
      <c r="L131" s="217"/>
      <c r="M131" s="217"/>
      <c r="N131" s="217"/>
      <c r="O131" s="217"/>
      <c r="P131" s="217"/>
      <c r="Q131" s="218"/>
    </row>
    <row r="132" spans="3:17" ht="20.100000000000001" customHeight="1">
      <c r="C132" s="697"/>
      <c r="D132" s="713"/>
      <c r="E132" s="217"/>
      <c r="F132" s="217"/>
      <c r="G132" s="217"/>
      <c r="H132" s="217"/>
      <c r="I132" s="217"/>
      <c r="J132" s="217"/>
      <c r="K132" s="217"/>
      <c r="L132" s="217"/>
      <c r="M132" s="217"/>
      <c r="N132" s="217"/>
      <c r="O132" s="217"/>
      <c r="P132" s="217"/>
      <c r="Q132" s="218"/>
    </row>
    <row r="133" spans="3:17" ht="20.100000000000001" customHeight="1">
      <c r="C133" s="697"/>
      <c r="D133" s="713"/>
      <c r="E133" s="217"/>
      <c r="F133" s="217"/>
      <c r="G133" s="217"/>
      <c r="H133" s="217"/>
      <c r="I133" s="217"/>
      <c r="J133" s="217"/>
      <c r="K133" s="217"/>
      <c r="L133" s="217"/>
      <c r="M133" s="217"/>
      <c r="N133" s="217"/>
      <c r="O133" s="217"/>
      <c r="P133" s="217"/>
      <c r="Q133" s="218"/>
    </row>
    <row r="134" spans="3:17" ht="20.100000000000001" customHeight="1">
      <c r="C134" s="697"/>
      <c r="D134" s="713"/>
      <c r="E134" s="217"/>
      <c r="F134" s="217"/>
      <c r="G134" s="217"/>
      <c r="H134" s="217"/>
      <c r="I134" s="217"/>
      <c r="J134" s="217"/>
      <c r="K134" s="217"/>
      <c r="L134" s="217"/>
      <c r="M134" s="217"/>
      <c r="N134" s="217"/>
      <c r="O134" s="217"/>
      <c r="P134" s="217"/>
      <c r="Q134" s="218"/>
    </row>
    <row r="135" spans="3:17" ht="20.100000000000001" customHeight="1">
      <c r="C135" s="697"/>
      <c r="D135" s="713"/>
      <c r="E135" s="217"/>
      <c r="F135" s="217"/>
      <c r="G135" s="217"/>
      <c r="H135" s="217"/>
      <c r="I135" s="217"/>
      <c r="J135" s="217"/>
      <c r="K135" s="217"/>
      <c r="L135" s="217"/>
      <c r="M135" s="217"/>
      <c r="N135" s="217"/>
      <c r="O135" s="217"/>
      <c r="P135" s="217"/>
      <c r="Q135" s="218"/>
    </row>
    <row r="136" spans="3:17" ht="20.100000000000001" customHeight="1">
      <c r="C136" s="697"/>
      <c r="D136" s="713"/>
      <c r="E136" s="217"/>
      <c r="F136" s="217"/>
      <c r="G136" s="217"/>
      <c r="H136" s="217"/>
      <c r="I136" s="217"/>
      <c r="J136" s="217"/>
      <c r="K136" s="217"/>
      <c r="L136" s="217"/>
      <c r="M136" s="217"/>
      <c r="N136" s="217"/>
      <c r="O136" s="217"/>
      <c r="P136" s="217"/>
      <c r="Q136" s="218"/>
    </row>
    <row r="137" spans="3:17" ht="20.100000000000001" customHeight="1">
      <c r="C137" s="697"/>
      <c r="D137" s="713"/>
      <c r="E137" s="217"/>
      <c r="F137" s="217"/>
      <c r="G137" s="217"/>
      <c r="H137" s="217"/>
      <c r="I137" s="217"/>
      <c r="J137" s="217"/>
      <c r="K137" s="217"/>
      <c r="L137" s="217"/>
      <c r="M137" s="217"/>
      <c r="N137" s="217"/>
      <c r="O137" s="217"/>
      <c r="P137" s="217"/>
      <c r="Q137" s="218"/>
    </row>
    <row r="138" spans="3:17" ht="20.100000000000001" customHeight="1">
      <c r="C138" s="697"/>
      <c r="D138" s="713"/>
      <c r="E138" s="217"/>
      <c r="F138" s="217"/>
      <c r="G138" s="217"/>
      <c r="H138" s="217"/>
      <c r="I138" s="217"/>
      <c r="J138" s="217"/>
      <c r="K138" s="217"/>
      <c r="L138" s="217"/>
      <c r="M138" s="217"/>
      <c r="N138" s="217"/>
      <c r="O138" s="217"/>
      <c r="P138" s="217"/>
      <c r="Q138" s="218"/>
    </row>
    <row r="139" spans="3:17" ht="20.100000000000001" customHeight="1">
      <c r="C139" s="697"/>
      <c r="D139" s="713"/>
      <c r="E139" s="217"/>
      <c r="F139" s="217"/>
      <c r="G139" s="217"/>
      <c r="H139" s="217"/>
      <c r="I139" s="217"/>
      <c r="J139" s="217"/>
      <c r="K139" s="217"/>
      <c r="L139" s="217"/>
      <c r="M139" s="217"/>
      <c r="N139" s="217"/>
      <c r="O139" s="217"/>
      <c r="P139" s="217"/>
      <c r="Q139" s="218"/>
    </row>
    <row r="140" spans="3:17" ht="20.100000000000001" customHeight="1">
      <c r="C140" s="697"/>
      <c r="D140" s="713"/>
      <c r="E140" s="217"/>
      <c r="F140" s="217"/>
      <c r="G140" s="217"/>
      <c r="H140" s="217"/>
      <c r="I140" s="217"/>
      <c r="J140" s="217"/>
      <c r="K140" s="217"/>
      <c r="L140" s="217"/>
      <c r="M140" s="217"/>
      <c r="N140" s="217"/>
      <c r="O140" s="217"/>
      <c r="P140" s="217"/>
      <c r="Q140" s="218"/>
    </row>
    <row r="141" spans="3:17" ht="20.100000000000001" customHeight="1">
      <c r="C141" s="697"/>
      <c r="D141" s="713"/>
      <c r="E141" s="217"/>
      <c r="F141" s="217"/>
      <c r="G141" s="217"/>
      <c r="H141" s="217"/>
      <c r="I141" s="217"/>
      <c r="J141" s="217"/>
      <c r="K141" s="217"/>
      <c r="L141" s="217"/>
      <c r="M141" s="217"/>
      <c r="N141" s="217"/>
      <c r="O141" s="217"/>
      <c r="P141" s="217"/>
      <c r="Q141" s="218"/>
    </row>
    <row r="142" spans="3:17" ht="20.100000000000001" customHeight="1">
      <c r="C142" s="697"/>
      <c r="D142" s="713"/>
      <c r="E142" s="217"/>
      <c r="F142" s="217"/>
      <c r="G142" s="217"/>
      <c r="H142" s="217"/>
      <c r="I142" s="217"/>
      <c r="J142" s="217"/>
      <c r="K142" s="217"/>
      <c r="L142" s="217"/>
      <c r="M142" s="217"/>
      <c r="N142" s="217"/>
      <c r="O142" s="217"/>
      <c r="P142" s="217"/>
      <c r="Q142" s="218"/>
    </row>
    <row r="143" spans="3:17" ht="20.100000000000001" customHeight="1">
      <c r="C143" s="697"/>
      <c r="D143" s="713"/>
      <c r="E143" s="217"/>
      <c r="F143" s="217"/>
      <c r="G143" s="217"/>
      <c r="H143" s="217"/>
      <c r="I143" s="217"/>
      <c r="J143" s="217"/>
      <c r="K143" s="217"/>
      <c r="L143" s="217"/>
      <c r="M143" s="217"/>
      <c r="N143" s="217"/>
      <c r="O143" s="217"/>
      <c r="P143" s="217"/>
      <c r="Q143" s="218"/>
    </row>
    <row r="144" spans="3:17" ht="20.100000000000001" customHeight="1">
      <c r="C144" s="697"/>
      <c r="D144" s="713"/>
      <c r="E144" s="217"/>
      <c r="F144" s="217"/>
      <c r="G144" s="217"/>
      <c r="H144" s="217"/>
      <c r="I144" s="217"/>
      <c r="J144" s="217"/>
      <c r="K144" s="217"/>
      <c r="L144" s="217"/>
      <c r="M144" s="217"/>
      <c r="N144" s="217"/>
      <c r="O144" s="217"/>
      <c r="P144" s="217"/>
      <c r="Q144" s="218"/>
    </row>
    <row r="145" spans="3:17" ht="20.100000000000001" customHeight="1">
      <c r="C145" s="697"/>
      <c r="D145" s="713"/>
      <c r="E145" s="217"/>
      <c r="F145" s="217"/>
      <c r="G145" s="217"/>
      <c r="H145" s="217"/>
      <c r="I145" s="217"/>
      <c r="J145" s="217"/>
      <c r="K145" s="217"/>
      <c r="L145" s="217"/>
      <c r="M145" s="217"/>
      <c r="N145" s="217"/>
      <c r="O145" s="217"/>
      <c r="P145" s="217"/>
      <c r="Q145" s="218"/>
    </row>
    <row r="146" spans="3:17" ht="20.100000000000001" customHeight="1">
      <c r="C146" s="697"/>
      <c r="D146" s="713"/>
      <c r="E146" s="217"/>
      <c r="F146" s="217"/>
      <c r="G146" s="217"/>
      <c r="H146" s="217"/>
      <c r="I146" s="217"/>
      <c r="J146" s="217"/>
      <c r="K146" s="217"/>
      <c r="L146" s="217"/>
      <c r="M146" s="217"/>
      <c r="N146" s="217"/>
      <c r="O146" s="217"/>
      <c r="P146" s="217"/>
      <c r="Q146" s="218"/>
    </row>
    <row r="147" spans="3:17" ht="20.100000000000001" customHeight="1">
      <c r="C147" s="697"/>
      <c r="D147" s="713"/>
      <c r="E147" s="217"/>
      <c r="F147" s="217"/>
      <c r="G147" s="217"/>
      <c r="H147" s="217"/>
      <c r="I147" s="217"/>
      <c r="J147" s="217"/>
      <c r="K147" s="217"/>
      <c r="L147" s="217"/>
      <c r="M147" s="217"/>
      <c r="N147" s="217"/>
      <c r="O147" s="217"/>
      <c r="P147" s="217"/>
      <c r="Q147" s="218"/>
    </row>
    <row r="148" spans="3:17" ht="20.100000000000001" customHeight="1">
      <c r="C148" s="697"/>
      <c r="D148" s="713"/>
      <c r="E148" s="217"/>
      <c r="F148" s="217"/>
      <c r="G148" s="217"/>
      <c r="H148" s="217"/>
      <c r="I148" s="217"/>
      <c r="J148" s="217"/>
      <c r="K148" s="217"/>
      <c r="L148" s="217"/>
      <c r="M148" s="217"/>
      <c r="N148" s="217"/>
      <c r="O148" s="217"/>
      <c r="P148" s="217"/>
      <c r="Q148" s="218"/>
    </row>
    <row r="149" spans="3:17" ht="20.100000000000001" customHeight="1">
      <c r="C149" s="697"/>
      <c r="D149" s="713"/>
      <c r="E149" s="217"/>
      <c r="F149" s="217"/>
      <c r="G149" s="217"/>
      <c r="H149" s="217"/>
      <c r="I149" s="217"/>
      <c r="J149" s="217"/>
      <c r="K149" s="217"/>
      <c r="L149" s="217"/>
      <c r="M149" s="217"/>
      <c r="N149" s="217"/>
      <c r="O149" s="217"/>
      <c r="P149" s="217"/>
      <c r="Q149" s="218"/>
    </row>
    <row r="150" spans="3:17" ht="20.100000000000001" customHeight="1">
      <c r="C150" s="697"/>
      <c r="D150" s="713"/>
      <c r="E150" s="217"/>
      <c r="F150" s="217"/>
      <c r="G150" s="217"/>
      <c r="H150" s="217"/>
      <c r="I150" s="217"/>
      <c r="J150" s="217"/>
      <c r="K150" s="217"/>
      <c r="L150" s="217"/>
      <c r="M150" s="217"/>
      <c r="N150" s="217"/>
      <c r="O150" s="217"/>
      <c r="P150" s="217"/>
      <c r="Q150" s="218"/>
    </row>
    <row r="151" spans="3:17" ht="20.100000000000001" customHeight="1">
      <c r="C151" s="697"/>
      <c r="D151" s="713"/>
      <c r="E151" s="217"/>
      <c r="F151" s="217"/>
      <c r="G151" s="217"/>
      <c r="H151" s="217"/>
      <c r="I151" s="217"/>
      <c r="J151" s="217"/>
      <c r="K151" s="217"/>
      <c r="L151" s="217"/>
      <c r="M151" s="217"/>
      <c r="N151" s="217"/>
      <c r="O151" s="217"/>
      <c r="P151" s="217"/>
      <c r="Q151" s="218"/>
    </row>
    <row r="152" spans="3:17" ht="20.100000000000001" customHeight="1">
      <c r="C152" s="697"/>
      <c r="D152" s="713"/>
      <c r="E152" s="217"/>
      <c r="F152" s="217"/>
      <c r="G152" s="217"/>
      <c r="H152" s="217"/>
      <c r="I152" s="217"/>
      <c r="J152" s="217"/>
      <c r="K152" s="217"/>
      <c r="L152" s="217"/>
      <c r="M152" s="217"/>
      <c r="N152" s="217"/>
      <c r="O152" s="217"/>
      <c r="P152" s="217"/>
      <c r="Q152" s="218"/>
    </row>
    <row r="153" spans="3:17" ht="20.100000000000001" customHeight="1">
      <c r="C153" s="697"/>
      <c r="D153" s="713"/>
      <c r="E153" s="217"/>
      <c r="F153" s="217"/>
      <c r="G153" s="217"/>
      <c r="H153" s="217"/>
      <c r="I153" s="217"/>
      <c r="J153" s="217"/>
      <c r="K153" s="217"/>
      <c r="L153" s="217"/>
      <c r="M153" s="217"/>
      <c r="N153" s="217"/>
      <c r="O153" s="217"/>
      <c r="P153" s="217"/>
      <c r="Q153" s="218"/>
    </row>
    <row r="154" spans="3:17" ht="20.100000000000001" customHeight="1">
      <c r="C154" s="697"/>
      <c r="D154" s="714"/>
      <c r="E154" s="217"/>
      <c r="F154" s="217"/>
      <c r="G154" s="217"/>
      <c r="H154" s="217"/>
      <c r="I154" s="217"/>
      <c r="J154" s="217"/>
      <c r="K154" s="217"/>
      <c r="L154" s="217"/>
      <c r="M154" s="217"/>
      <c r="N154" s="217"/>
      <c r="O154" s="217"/>
      <c r="P154" s="217"/>
      <c r="Q154" s="218"/>
    </row>
    <row r="155" spans="3:17" ht="20.100000000000001" customHeight="1" thickBot="1">
      <c r="C155" s="698"/>
      <c r="D155" s="647"/>
      <c r="E155" s="648" t="s">
        <v>1113</v>
      </c>
      <c r="F155" s="649"/>
      <c r="G155" s="649"/>
      <c r="H155" s="649"/>
      <c r="I155" s="649"/>
      <c r="J155" s="649"/>
      <c r="K155" s="649"/>
      <c r="L155" s="649"/>
      <c r="M155" s="649"/>
      <c r="N155" s="649"/>
      <c r="O155" s="649"/>
      <c r="P155" s="649"/>
      <c r="Q155" s="650"/>
    </row>
    <row r="157" spans="3:17" ht="20.100000000000001" customHeight="1">
      <c r="Q157" s="253" t="s">
        <v>1097</v>
      </c>
    </row>
  </sheetData>
  <mergeCells count="99">
    <mergeCell ref="E111:G112"/>
    <mergeCell ref="E113:G113"/>
    <mergeCell ref="E114:G114"/>
    <mergeCell ref="C113:D113"/>
    <mergeCell ref="C111:D112"/>
    <mergeCell ref="C114:D114"/>
    <mergeCell ref="H114:I114"/>
    <mergeCell ref="J114:K114"/>
    <mergeCell ref="L114:M114"/>
    <mergeCell ref="N114:O114"/>
    <mergeCell ref="D51:E52"/>
    <mergeCell ref="F55:H56"/>
    <mergeCell ref="I55:K56"/>
    <mergeCell ref="L55:N56"/>
    <mergeCell ref="D75:F76"/>
    <mergeCell ref="D77:F78"/>
    <mergeCell ref="H83:I85"/>
    <mergeCell ref="J83:Q83"/>
    <mergeCell ref="J84:K84"/>
    <mergeCell ref="L84:M84"/>
    <mergeCell ref="N84:O84"/>
    <mergeCell ref="P84:Q84"/>
    <mergeCell ref="A1:Q1"/>
    <mergeCell ref="H19:I19"/>
    <mergeCell ref="H20:I20"/>
    <mergeCell ref="H21:I21"/>
    <mergeCell ref="H22:I22"/>
    <mergeCell ref="H23:I23"/>
    <mergeCell ref="F60:H60"/>
    <mergeCell ref="I60:K60"/>
    <mergeCell ref="L60:N60"/>
    <mergeCell ref="O60:P60"/>
    <mergeCell ref="K25:Q25"/>
    <mergeCell ref="L28:M28"/>
    <mergeCell ref="K31:Q31"/>
    <mergeCell ref="I48:K50"/>
    <mergeCell ref="F57:N57"/>
    <mergeCell ref="F58:N58"/>
    <mergeCell ref="F59:H59"/>
    <mergeCell ref="I59:N59"/>
    <mergeCell ref="O59:P59"/>
    <mergeCell ref="J85:K85"/>
    <mergeCell ref="L85:M85"/>
    <mergeCell ref="N85:O85"/>
    <mergeCell ref="P85:Q85"/>
    <mergeCell ref="P86:Q86"/>
    <mergeCell ref="C89:D89"/>
    <mergeCell ref="H89:I89"/>
    <mergeCell ref="J89:Q89"/>
    <mergeCell ref="C90:D90"/>
    <mergeCell ref="E90:G90"/>
    <mergeCell ref="H90:I90"/>
    <mergeCell ref="J90:K90"/>
    <mergeCell ref="L90:M90"/>
    <mergeCell ref="N90:O90"/>
    <mergeCell ref="P90:Q90"/>
    <mergeCell ref="C86:D88"/>
    <mergeCell ref="H86:I86"/>
    <mergeCell ref="J86:K86"/>
    <mergeCell ref="L86:M86"/>
    <mergeCell ref="N86:O86"/>
    <mergeCell ref="C110:G110"/>
    <mergeCell ref="C99:E99"/>
    <mergeCell ref="F99:H99"/>
    <mergeCell ref="F100:H100"/>
    <mergeCell ref="F101:H101"/>
    <mergeCell ref="C109:E109"/>
    <mergeCell ref="H109:O109"/>
    <mergeCell ref="H110:I110"/>
    <mergeCell ref="J110:K110"/>
    <mergeCell ref="L110:M110"/>
    <mergeCell ref="N110:O110"/>
    <mergeCell ref="C100:E100"/>
    <mergeCell ref="C101:E101"/>
    <mergeCell ref="C91:D91"/>
    <mergeCell ref="C92:D92"/>
    <mergeCell ref="H92:I92"/>
    <mergeCell ref="J92:K92"/>
    <mergeCell ref="L92:M92"/>
    <mergeCell ref="P92:Q92"/>
    <mergeCell ref="N92:O92"/>
    <mergeCell ref="N113:O113"/>
    <mergeCell ref="H113:I113"/>
    <mergeCell ref="J113:K113"/>
    <mergeCell ref="L113:M113"/>
    <mergeCell ref="H111:I111"/>
    <mergeCell ref="J111:K111"/>
    <mergeCell ref="L111:M111"/>
    <mergeCell ref="N111:O111"/>
    <mergeCell ref="H112:I112"/>
    <mergeCell ref="J112:K112"/>
    <mergeCell ref="L112:M112"/>
    <mergeCell ref="N112:O112"/>
    <mergeCell ref="C130:C155"/>
    <mergeCell ref="A126:Q126"/>
    <mergeCell ref="C118:H119"/>
    <mergeCell ref="I118:O118"/>
    <mergeCell ref="I119:O119"/>
    <mergeCell ref="D130:D154"/>
  </mergeCells>
  <phoneticPr fontId="14"/>
  <printOptions horizontalCentered="1"/>
  <pageMargins left="0.39370078740157483" right="0.39370078740157483" top="0.39370078740157483" bottom="0.39370078740157483" header="0.31496062992125984" footer="0.19685039370078741"/>
  <pageSetup paperSize="9" scale="75" firstPageNumber="0" orientation="portrait" horizontalDpi="300" verticalDpi="300" r:id="rId1"/>
  <headerFooter alignWithMargins="0"/>
  <rowBreaks count="3" manualBreakCount="3">
    <brk id="52" max="16" man="1"/>
    <brk id="93" max="16" man="1"/>
    <brk id="124" max="1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sheetPr>
  <dimension ref="A1:AN197"/>
  <sheetViews>
    <sheetView view="pageBreakPreview" zoomScale="70" zoomScaleNormal="70" zoomScaleSheetLayoutView="70" zoomScalePageLayoutView="55" workbookViewId="0">
      <selection activeCell="A2" sqref="A2"/>
    </sheetView>
  </sheetViews>
  <sheetFormatPr defaultRowHeight="20.100000000000001" customHeight="1"/>
  <cols>
    <col min="1" max="1" width="3.875" style="253" customWidth="1"/>
    <col min="2" max="2" width="7" style="253" customWidth="1"/>
    <col min="3" max="14" width="7.625" style="253" customWidth="1"/>
    <col min="15" max="16" width="9" style="253"/>
    <col min="17" max="17" width="9" style="306" customWidth="1"/>
    <col min="18" max="28" width="9" style="306"/>
    <col min="29" max="16384" width="9" style="253"/>
  </cols>
  <sheetData>
    <row r="1" spans="1:40" ht="20.100000000000001" customHeight="1">
      <c r="A1" s="304" t="s">
        <v>995</v>
      </c>
      <c r="B1" s="305"/>
      <c r="C1" s="305"/>
      <c r="D1" s="305"/>
      <c r="E1" s="305"/>
      <c r="F1" s="305"/>
      <c r="G1" s="305"/>
      <c r="H1" s="305"/>
      <c r="I1" s="305"/>
      <c r="J1" s="305"/>
      <c r="K1" s="305"/>
      <c r="L1" s="305"/>
      <c r="M1" s="305"/>
      <c r="N1" s="305"/>
      <c r="AC1" s="306"/>
      <c r="AD1" s="306"/>
      <c r="AE1" s="306"/>
      <c r="AF1" s="306"/>
      <c r="AG1" s="306"/>
      <c r="AH1" s="306"/>
      <c r="AI1" s="306"/>
      <c r="AJ1" s="306"/>
      <c r="AK1" s="306"/>
      <c r="AL1" s="306"/>
      <c r="AM1" s="306"/>
      <c r="AN1" s="306"/>
    </row>
    <row r="2" spans="1:40" ht="20.100000000000001" customHeight="1">
      <c r="AC2" s="306"/>
      <c r="AD2" s="306"/>
      <c r="AE2" s="306"/>
      <c r="AF2" s="306"/>
      <c r="AG2" s="306"/>
      <c r="AH2" s="306"/>
      <c r="AI2" s="306"/>
      <c r="AJ2" s="306"/>
      <c r="AK2" s="306"/>
      <c r="AL2" s="306"/>
      <c r="AM2" s="306"/>
      <c r="AN2" s="306"/>
    </row>
    <row r="3" spans="1:40" ht="20.100000000000001" customHeight="1">
      <c r="A3" s="250" t="s">
        <v>979</v>
      </c>
      <c r="C3" s="335"/>
      <c r="D3" s="334"/>
      <c r="E3" s="334"/>
      <c r="F3" s="334"/>
      <c r="G3" s="195"/>
      <c r="H3" s="250"/>
      <c r="I3" s="250"/>
      <c r="J3" s="250"/>
      <c r="K3" s="250"/>
      <c r="L3" s="250"/>
      <c r="M3" s="250"/>
      <c r="N3" s="250"/>
      <c r="Y3" s="293"/>
      <c r="Z3" s="293"/>
      <c r="AA3" s="291"/>
      <c r="AB3" s="292"/>
      <c r="AC3" s="292"/>
      <c r="AD3" s="292"/>
      <c r="AE3" s="292"/>
      <c r="AF3" s="306"/>
      <c r="AG3" s="306"/>
      <c r="AH3" s="306"/>
      <c r="AI3" s="306"/>
      <c r="AJ3" s="306"/>
      <c r="AK3" s="306"/>
      <c r="AL3" s="306"/>
      <c r="AM3" s="306"/>
      <c r="AN3" s="306"/>
    </row>
    <row r="4" spans="1:40" ht="20.100000000000001" customHeight="1">
      <c r="A4" s="307"/>
      <c r="B4" s="334"/>
      <c r="C4" s="335"/>
      <c r="D4" s="334"/>
      <c r="E4" s="334"/>
      <c r="F4" s="334"/>
      <c r="G4" s="195"/>
      <c r="H4" s="250"/>
      <c r="I4" s="250"/>
      <c r="J4" s="250"/>
      <c r="K4" s="250"/>
      <c r="L4" s="250"/>
      <c r="M4" s="250"/>
      <c r="N4" s="250"/>
      <c r="Y4" s="293"/>
      <c r="Z4" s="293"/>
      <c r="AA4" s="291"/>
      <c r="AB4" s="292"/>
      <c r="AC4" s="292"/>
      <c r="AD4" s="292"/>
      <c r="AE4" s="292"/>
      <c r="AF4" s="306"/>
      <c r="AG4" s="306"/>
      <c r="AH4" s="306"/>
      <c r="AI4" s="306"/>
      <c r="AJ4" s="306"/>
      <c r="AK4" s="306"/>
      <c r="AL4" s="306"/>
      <c r="AM4" s="306"/>
      <c r="AN4" s="306"/>
    </row>
    <row r="5" spans="1:40" ht="20.100000000000001" customHeight="1">
      <c r="B5" s="860" t="s">
        <v>937</v>
      </c>
      <c r="C5" s="861"/>
      <c r="D5" s="861"/>
      <c r="E5" s="861"/>
      <c r="F5" s="861"/>
      <c r="G5" s="861"/>
      <c r="H5" s="862"/>
      <c r="Y5" s="293"/>
      <c r="Z5" s="293"/>
      <c r="AA5" s="291"/>
      <c r="AB5" s="292"/>
      <c r="AC5" s="292"/>
      <c r="AD5" s="292"/>
      <c r="AE5" s="292"/>
      <c r="AF5" s="306"/>
      <c r="AG5" s="306"/>
      <c r="AH5" s="306"/>
      <c r="AI5" s="306"/>
      <c r="AJ5" s="306"/>
      <c r="AK5" s="306"/>
      <c r="AL5" s="306"/>
      <c r="AM5" s="306"/>
      <c r="AN5" s="306"/>
    </row>
    <row r="6" spans="1:40" ht="20.100000000000001" customHeight="1">
      <c r="B6" s="250"/>
      <c r="C6" s="250"/>
      <c r="D6" s="250"/>
      <c r="E6" s="250"/>
      <c r="F6" s="195"/>
      <c r="G6" s="195"/>
      <c r="H6" s="336"/>
      <c r="Y6" s="293"/>
      <c r="Z6" s="293"/>
      <c r="AA6" s="291"/>
      <c r="AB6" s="292"/>
      <c r="AC6" s="292"/>
      <c r="AD6" s="292"/>
      <c r="AE6" s="292"/>
      <c r="AF6" s="306"/>
      <c r="AG6" s="306"/>
      <c r="AH6" s="306"/>
      <c r="AI6" s="306"/>
      <c r="AJ6" s="306"/>
      <c r="AK6" s="306"/>
      <c r="AL6" s="306"/>
      <c r="AM6" s="306"/>
      <c r="AN6" s="306"/>
    </row>
    <row r="7" spans="1:40" ht="20.100000000000001" customHeight="1">
      <c r="B7" s="253" t="s">
        <v>927</v>
      </c>
      <c r="E7" s="336"/>
      <c r="Y7" s="293"/>
      <c r="Z7" s="293"/>
      <c r="AA7" s="291"/>
      <c r="AB7" s="292"/>
      <c r="AC7" s="292"/>
      <c r="AD7" s="292"/>
      <c r="AE7" s="292"/>
      <c r="AF7" s="306"/>
      <c r="AG7" s="306"/>
      <c r="AH7" s="306"/>
      <c r="AI7" s="306"/>
      <c r="AJ7" s="306"/>
      <c r="AK7" s="306"/>
      <c r="AL7" s="306"/>
      <c r="AM7" s="306"/>
      <c r="AN7" s="306"/>
    </row>
    <row r="8" spans="1:40" ht="20.100000000000001" customHeight="1">
      <c r="B8" s="288" t="s">
        <v>928</v>
      </c>
      <c r="C8" s="253" t="s">
        <v>889</v>
      </c>
      <c r="Y8" s="293"/>
      <c r="Z8" s="293"/>
      <c r="AA8" s="291"/>
      <c r="AB8" s="292"/>
      <c r="AC8" s="292"/>
      <c r="AD8" s="292"/>
      <c r="AE8" s="292"/>
      <c r="AF8" s="306"/>
      <c r="AG8" s="306"/>
      <c r="AH8" s="306"/>
      <c r="AI8" s="306"/>
      <c r="AJ8" s="306"/>
      <c r="AK8" s="306"/>
      <c r="AL8" s="306"/>
      <c r="AM8" s="306"/>
      <c r="AN8" s="306"/>
    </row>
    <row r="9" spans="1:40" ht="20.100000000000001" customHeight="1">
      <c r="B9" s="288" t="s">
        <v>895</v>
      </c>
      <c r="C9" s="253" t="s">
        <v>972</v>
      </c>
      <c r="Y9" s="293"/>
      <c r="Z9" s="293"/>
      <c r="AA9" s="291"/>
      <c r="AB9" s="292"/>
      <c r="AC9" s="292"/>
      <c r="AD9" s="292"/>
      <c r="AE9" s="292"/>
      <c r="AF9" s="306"/>
      <c r="AG9" s="306"/>
      <c r="AH9" s="306"/>
      <c r="AI9" s="306"/>
      <c r="AJ9" s="306"/>
      <c r="AK9" s="306"/>
      <c r="AL9" s="306"/>
      <c r="AM9" s="306"/>
      <c r="AN9" s="306"/>
    </row>
    <row r="10" spans="1:40" ht="20.100000000000001" customHeight="1">
      <c r="B10" s="288"/>
      <c r="C10" s="253" t="s">
        <v>971</v>
      </c>
      <c r="Y10" s="293"/>
      <c r="Z10" s="293"/>
      <c r="AA10" s="291"/>
      <c r="AB10" s="292"/>
      <c r="AC10" s="292"/>
      <c r="AD10" s="292"/>
      <c r="AE10" s="292"/>
      <c r="AF10" s="306"/>
      <c r="AG10" s="306"/>
      <c r="AH10" s="306"/>
      <c r="AI10" s="306"/>
      <c r="AJ10" s="306"/>
      <c r="AK10" s="306"/>
      <c r="AL10" s="306"/>
      <c r="AM10" s="306"/>
      <c r="AN10" s="306"/>
    </row>
    <row r="11" spans="1:40" ht="20.100000000000001" customHeight="1">
      <c r="B11" s="337"/>
      <c r="C11" s="166"/>
      <c r="D11" s="253" t="s">
        <v>897</v>
      </c>
      <c r="E11" s="166"/>
      <c r="Y11" s="293"/>
      <c r="Z11" s="293"/>
      <c r="AA11" s="291"/>
      <c r="AB11" s="292"/>
      <c r="AC11" s="292"/>
      <c r="AD11" s="292"/>
      <c r="AE11" s="292"/>
      <c r="AF11" s="306"/>
      <c r="AG11" s="306"/>
      <c r="AH11" s="306"/>
      <c r="AI11" s="306"/>
      <c r="AJ11" s="306"/>
      <c r="AK11" s="306"/>
      <c r="AL11" s="306"/>
      <c r="AM11" s="306"/>
      <c r="AN11" s="306"/>
    </row>
    <row r="12" spans="1:40" ht="20.100000000000001" customHeight="1" thickBot="1">
      <c r="B12" s="288"/>
      <c r="D12" s="253" t="s">
        <v>898</v>
      </c>
      <c r="M12" s="253" t="s">
        <v>900</v>
      </c>
      <c r="Y12" s="293"/>
      <c r="Z12" s="293"/>
      <c r="AA12" s="291"/>
      <c r="AB12" s="292"/>
      <c r="AC12" s="292"/>
      <c r="AD12" s="292"/>
      <c r="AE12" s="292"/>
      <c r="AF12" s="306"/>
      <c r="AG12" s="306"/>
      <c r="AH12" s="306"/>
      <c r="AI12" s="306"/>
      <c r="AJ12" s="306"/>
      <c r="AK12" s="306"/>
      <c r="AL12" s="306"/>
      <c r="AM12" s="306"/>
      <c r="AN12" s="306"/>
    </row>
    <row r="13" spans="1:40" ht="20.100000000000001" customHeight="1">
      <c r="E13" s="288" t="s">
        <v>892</v>
      </c>
      <c r="F13" s="296" t="s">
        <v>970</v>
      </c>
      <c r="M13" s="297" t="s">
        <v>890</v>
      </c>
      <c r="N13" s="298" t="s">
        <v>877</v>
      </c>
      <c r="O13" s="299" t="s">
        <v>899</v>
      </c>
      <c r="P13" s="300" t="s">
        <v>823</v>
      </c>
      <c r="Y13" s="293"/>
      <c r="Z13" s="293"/>
      <c r="AA13" s="291"/>
      <c r="AB13" s="292"/>
      <c r="AC13" s="292"/>
      <c r="AD13" s="292"/>
      <c r="AE13" s="292"/>
      <c r="AF13" s="306"/>
      <c r="AG13" s="306"/>
      <c r="AH13" s="306"/>
      <c r="AI13" s="306"/>
      <c r="AJ13" s="306"/>
      <c r="AK13" s="306"/>
      <c r="AL13" s="306"/>
      <c r="AM13" s="306"/>
      <c r="AN13" s="306"/>
    </row>
    <row r="14" spans="1:40" ht="20.100000000000001" customHeight="1" thickBot="1">
      <c r="E14" s="288" t="s">
        <v>893</v>
      </c>
      <c r="F14" s="289" t="s">
        <v>901</v>
      </c>
      <c r="M14" s="301" t="s">
        <v>824</v>
      </c>
      <c r="N14" s="302" t="s">
        <v>891</v>
      </c>
      <c r="O14" s="303" t="s">
        <v>891</v>
      </c>
      <c r="P14" s="338"/>
      <c r="Y14" s="293"/>
      <c r="Z14" s="293"/>
      <c r="AA14" s="291"/>
      <c r="AB14" s="292"/>
      <c r="AC14" s="292"/>
      <c r="AD14" s="292"/>
      <c r="AE14" s="292"/>
      <c r="AF14" s="306"/>
      <c r="AG14" s="306"/>
      <c r="AH14" s="306"/>
      <c r="AI14" s="306"/>
      <c r="AJ14" s="306"/>
      <c r="AK14" s="306"/>
      <c r="AL14" s="306"/>
      <c r="AM14" s="306"/>
      <c r="AN14" s="306"/>
    </row>
    <row r="15" spans="1:40" ht="20.100000000000001" customHeight="1">
      <c r="E15" s="288" t="s">
        <v>894</v>
      </c>
      <c r="F15" s="290" t="s">
        <v>902</v>
      </c>
      <c r="M15" s="339" t="s">
        <v>825</v>
      </c>
      <c r="N15" s="340">
        <v>5</v>
      </c>
      <c r="O15" s="341">
        <v>250</v>
      </c>
      <c r="P15" s="342">
        <v>0.1</v>
      </c>
      <c r="Y15" s="293"/>
      <c r="Z15" s="293"/>
      <c r="AA15" s="291"/>
      <c r="AB15" s="292"/>
      <c r="AC15" s="292"/>
      <c r="AD15" s="292"/>
      <c r="AE15" s="292"/>
      <c r="AF15" s="306"/>
      <c r="AG15" s="306"/>
      <c r="AH15" s="306"/>
      <c r="AI15" s="306"/>
      <c r="AJ15" s="306"/>
      <c r="AK15" s="306"/>
      <c r="AL15" s="306"/>
      <c r="AM15" s="306"/>
      <c r="AN15" s="306"/>
    </row>
    <row r="16" spans="1:40" ht="20.100000000000001" customHeight="1">
      <c r="E16" s="288" t="s">
        <v>823</v>
      </c>
      <c r="F16" s="289" t="s">
        <v>903</v>
      </c>
      <c r="M16" s="343" t="s">
        <v>826</v>
      </c>
      <c r="N16" s="344">
        <v>5</v>
      </c>
      <c r="O16" s="345">
        <v>350</v>
      </c>
      <c r="P16" s="346">
        <v>0.15</v>
      </c>
      <c r="Y16" s="293"/>
      <c r="Z16" s="293"/>
      <c r="AA16" s="291"/>
      <c r="AB16" s="292"/>
      <c r="AC16" s="292"/>
      <c r="AD16" s="292"/>
      <c r="AE16" s="292"/>
      <c r="AF16" s="306"/>
      <c r="AG16" s="306"/>
      <c r="AH16" s="306"/>
      <c r="AI16" s="306"/>
      <c r="AJ16" s="306"/>
      <c r="AK16" s="306"/>
      <c r="AL16" s="306"/>
      <c r="AM16" s="306"/>
      <c r="AN16" s="306"/>
    </row>
    <row r="17" spans="2:40" ht="20.100000000000001" customHeight="1">
      <c r="B17" s="289"/>
      <c r="M17" s="343" t="s">
        <v>827</v>
      </c>
      <c r="N17" s="344">
        <v>5</v>
      </c>
      <c r="O17" s="345">
        <v>450</v>
      </c>
      <c r="P17" s="346">
        <v>0.2</v>
      </c>
      <c r="Y17" s="293"/>
      <c r="Z17" s="293"/>
      <c r="AA17" s="291"/>
      <c r="AB17" s="292"/>
      <c r="AC17" s="292"/>
      <c r="AD17" s="292"/>
      <c r="AE17" s="292"/>
      <c r="AF17" s="306"/>
      <c r="AG17" s="306"/>
      <c r="AH17" s="306"/>
      <c r="AI17" s="306"/>
      <c r="AJ17" s="306"/>
      <c r="AK17" s="306"/>
      <c r="AL17" s="306"/>
      <c r="AM17" s="306"/>
      <c r="AN17" s="306"/>
    </row>
    <row r="18" spans="2:40" ht="20.100000000000001" customHeight="1" thickBot="1">
      <c r="B18" s="253" t="s">
        <v>986</v>
      </c>
      <c r="F18" s="289"/>
      <c r="G18" s="336"/>
      <c r="M18" s="347" t="s">
        <v>828</v>
      </c>
      <c r="N18" s="348">
        <v>10</v>
      </c>
      <c r="O18" s="349">
        <v>550</v>
      </c>
      <c r="P18" s="350">
        <v>0.27</v>
      </c>
      <c r="Y18" s="293"/>
      <c r="Z18" s="293"/>
      <c r="AA18" s="291"/>
      <c r="AB18" s="292"/>
      <c r="AC18" s="292"/>
      <c r="AD18" s="292"/>
      <c r="AE18" s="292"/>
      <c r="AF18" s="306"/>
      <c r="AG18" s="306"/>
      <c r="AH18" s="306"/>
      <c r="AI18" s="306"/>
      <c r="AJ18" s="306"/>
      <c r="AK18" s="306"/>
      <c r="AL18" s="306"/>
      <c r="AM18" s="306"/>
      <c r="AN18" s="306"/>
    </row>
    <row r="19" spans="2:40" ht="20.100000000000001" customHeight="1">
      <c r="C19" s="288" t="s">
        <v>908</v>
      </c>
      <c r="D19" s="289" t="s">
        <v>896</v>
      </c>
      <c r="Y19" s="293"/>
      <c r="Z19" s="293"/>
      <c r="AA19" s="291"/>
      <c r="AB19" s="292"/>
      <c r="AC19" s="292"/>
      <c r="AD19" s="292"/>
      <c r="AE19" s="292"/>
      <c r="AF19" s="306"/>
      <c r="AG19" s="306"/>
      <c r="AH19" s="306"/>
      <c r="AI19" s="306"/>
      <c r="AJ19" s="306"/>
      <c r="AK19" s="306"/>
      <c r="AL19" s="306"/>
      <c r="AM19" s="306"/>
      <c r="AN19" s="306"/>
    </row>
    <row r="20" spans="2:40" ht="20.100000000000001" customHeight="1">
      <c r="C20" s="288"/>
      <c r="F20" s="288" t="s">
        <v>904</v>
      </c>
      <c r="G20" s="253" t="s">
        <v>906</v>
      </c>
      <c r="Y20" s="291"/>
      <c r="Z20" s="291"/>
      <c r="AA20" s="292"/>
      <c r="AB20" s="351"/>
      <c r="AC20" s="351"/>
      <c r="AD20" s="351"/>
      <c r="AE20" s="351"/>
      <c r="AF20" s="306"/>
      <c r="AG20" s="306"/>
      <c r="AH20" s="306"/>
      <c r="AI20" s="306"/>
      <c r="AJ20" s="306"/>
      <c r="AK20" s="306"/>
      <c r="AL20" s="306"/>
      <c r="AM20" s="306"/>
      <c r="AN20" s="306"/>
    </row>
    <row r="21" spans="2:40" ht="20.100000000000001" customHeight="1">
      <c r="C21" s="288"/>
      <c r="F21" s="288" t="s">
        <v>905</v>
      </c>
      <c r="G21" s="253" t="s">
        <v>907</v>
      </c>
      <c r="Y21" s="291"/>
      <c r="Z21" s="291"/>
      <c r="AA21" s="292"/>
      <c r="AB21" s="351"/>
      <c r="AC21" s="351"/>
      <c r="AD21" s="351"/>
      <c r="AE21" s="351"/>
      <c r="AF21" s="306"/>
      <c r="AG21" s="306"/>
      <c r="AH21" s="306"/>
      <c r="AI21" s="306"/>
      <c r="AJ21" s="306"/>
      <c r="AK21" s="306"/>
      <c r="AL21" s="306"/>
      <c r="AM21" s="306"/>
      <c r="AN21" s="306"/>
    </row>
    <row r="22" spans="2:40" ht="20.100000000000001" customHeight="1">
      <c r="C22" s="288" t="s">
        <v>984</v>
      </c>
      <c r="D22" s="289" t="s">
        <v>957</v>
      </c>
      <c r="Y22" s="291"/>
      <c r="Z22" s="291"/>
      <c r="AA22" s="292"/>
      <c r="AB22" s="351"/>
      <c r="AC22" s="351"/>
      <c r="AD22" s="351"/>
      <c r="AE22" s="351"/>
      <c r="AF22" s="306"/>
      <c r="AG22" s="306"/>
      <c r="AH22" s="306"/>
      <c r="AI22" s="306"/>
      <c r="AJ22" s="306"/>
      <c r="AK22" s="306"/>
      <c r="AL22" s="306"/>
      <c r="AM22" s="306"/>
      <c r="AN22" s="306"/>
    </row>
    <row r="23" spans="2:40" ht="20.100000000000001" customHeight="1">
      <c r="C23" s="288"/>
      <c r="D23" s="289"/>
      <c r="Y23" s="291"/>
      <c r="Z23" s="291"/>
      <c r="AA23" s="292"/>
      <c r="AB23" s="351"/>
      <c r="AC23" s="351"/>
      <c r="AD23" s="351"/>
      <c r="AE23" s="351"/>
      <c r="AF23" s="306"/>
      <c r="AG23" s="306"/>
      <c r="AH23" s="306"/>
      <c r="AI23" s="306"/>
      <c r="AJ23" s="306"/>
      <c r="AK23" s="306"/>
      <c r="AL23" s="306"/>
      <c r="AM23" s="306"/>
      <c r="AN23" s="306"/>
    </row>
    <row r="24" spans="2:40" ht="20.100000000000001" customHeight="1" thickBot="1">
      <c r="C24" s="288"/>
      <c r="D24" s="253" t="s">
        <v>929</v>
      </c>
      <c r="T24" s="306" t="s">
        <v>992</v>
      </c>
      <c r="Y24" s="291"/>
      <c r="Z24" s="291"/>
      <c r="AA24" s="292"/>
      <c r="AB24" s="351"/>
      <c r="AC24" s="351"/>
      <c r="AD24" s="351"/>
      <c r="AE24" s="351"/>
      <c r="AF24" s="306"/>
      <c r="AG24" s="306"/>
      <c r="AH24" s="306"/>
      <c r="AI24" s="306"/>
      <c r="AJ24" s="306"/>
      <c r="AK24" s="306"/>
      <c r="AL24" s="306"/>
      <c r="AM24" s="306"/>
      <c r="AN24" s="306"/>
    </row>
    <row r="25" spans="2:40" ht="20.100000000000001" customHeight="1" thickBot="1">
      <c r="C25" s="288"/>
      <c r="D25" s="352" t="s">
        <v>909</v>
      </c>
      <c r="E25" s="353" t="s">
        <v>911</v>
      </c>
      <c r="F25" s="354" t="s">
        <v>912</v>
      </c>
      <c r="G25" s="354" t="s">
        <v>913</v>
      </c>
      <c r="H25" s="355" t="s">
        <v>914</v>
      </c>
      <c r="I25" s="275" t="s">
        <v>974</v>
      </c>
      <c r="T25" s="411" t="s">
        <v>909</v>
      </c>
      <c r="U25" s="412">
        <v>10</v>
      </c>
      <c r="V25" s="413">
        <v>30</v>
      </c>
      <c r="W25" s="413">
        <v>45</v>
      </c>
      <c r="X25" s="428">
        <v>90</v>
      </c>
      <c r="Y25" s="291"/>
      <c r="Z25" s="291"/>
      <c r="AA25" s="292"/>
      <c r="AB25" s="351"/>
      <c r="AC25" s="351"/>
      <c r="AD25" s="351"/>
      <c r="AE25" s="351"/>
      <c r="AF25" s="306"/>
      <c r="AG25" s="306"/>
      <c r="AH25" s="306"/>
      <c r="AI25" s="306"/>
      <c r="AJ25" s="306"/>
      <c r="AK25" s="306"/>
      <c r="AL25" s="306"/>
      <c r="AM25" s="306"/>
      <c r="AN25" s="306"/>
    </row>
    <row r="26" spans="2:40" ht="20.100000000000001" customHeight="1" thickBot="1">
      <c r="C26" s="288"/>
      <c r="D26" s="356" t="s">
        <v>910</v>
      </c>
      <c r="E26" s="357">
        <v>0</v>
      </c>
      <c r="F26" s="358">
        <v>0.2</v>
      </c>
      <c r="G26" s="358">
        <v>0.4</v>
      </c>
      <c r="H26" s="359">
        <v>0.8</v>
      </c>
      <c r="I26" s="275" t="s">
        <v>975</v>
      </c>
      <c r="T26" s="429" t="s">
        <v>910</v>
      </c>
      <c r="U26" s="430">
        <v>0</v>
      </c>
      <c r="V26" s="431">
        <v>0.2</v>
      </c>
      <c r="W26" s="431">
        <v>0.4</v>
      </c>
      <c r="X26" s="432">
        <v>0.8</v>
      </c>
      <c r="Y26" s="291"/>
      <c r="Z26" s="291"/>
      <c r="AA26" s="292"/>
      <c r="AB26" s="351"/>
      <c r="AC26" s="351"/>
      <c r="AD26" s="351"/>
      <c r="AE26" s="351"/>
      <c r="AF26" s="306"/>
      <c r="AG26" s="306"/>
      <c r="AH26" s="306"/>
      <c r="AI26" s="306"/>
      <c r="AJ26" s="306"/>
      <c r="AK26" s="306"/>
      <c r="AL26" s="306"/>
      <c r="AM26" s="306"/>
      <c r="AN26" s="306"/>
    </row>
    <row r="27" spans="2:40" ht="20.100000000000001" customHeight="1">
      <c r="C27" s="288"/>
      <c r="D27" s="289"/>
      <c r="I27" s="275" t="s">
        <v>977</v>
      </c>
      <c r="Y27" s="291"/>
      <c r="Z27" s="291"/>
      <c r="AA27" s="292"/>
      <c r="AB27" s="351"/>
      <c r="AC27" s="351"/>
      <c r="AD27" s="351"/>
      <c r="AE27" s="351"/>
      <c r="AF27" s="306"/>
      <c r="AG27" s="306"/>
      <c r="AH27" s="306"/>
      <c r="AI27" s="306"/>
      <c r="AJ27" s="306"/>
      <c r="AK27" s="306"/>
      <c r="AL27" s="306"/>
      <c r="AM27" s="306"/>
      <c r="AN27" s="306"/>
    </row>
    <row r="28" spans="2:40" ht="20.100000000000001" customHeight="1">
      <c r="C28" s="288"/>
      <c r="D28" s="289"/>
      <c r="I28" s="275"/>
      <c r="Y28" s="291"/>
      <c r="Z28" s="291"/>
      <c r="AA28" s="292"/>
      <c r="AB28" s="351"/>
      <c r="AC28" s="351"/>
      <c r="AD28" s="351"/>
      <c r="AE28" s="351"/>
      <c r="AF28" s="306"/>
      <c r="AG28" s="306"/>
      <c r="AH28" s="306"/>
      <c r="AI28" s="306"/>
      <c r="AJ28" s="306"/>
      <c r="AK28" s="306"/>
      <c r="AL28" s="306"/>
      <c r="AM28" s="306"/>
      <c r="AN28" s="306"/>
    </row>
    <row r="29" spans="2:40" ht="20.100000000000001" customHeight="1">
      <c r="C29" s="288"/>
      <c r="D29" s="289"/>
      <c r="Y29" s="291"/>
      <c r="Z29" s="291"/>
      <c r="AA29" s="292"/>
      <c r="AB29" s="351"/>
      <c r="AC29" s="351"/>
      <c r="AD29" s="351"/>
      <c r="AE29" s="351"/>
      <c r="AF29" s="306"/>
      <c r="AG29" s="306"/>
      <c r="AH29" s="306"/>
      <c r="AI29" s="306"/>
      <c r="AJ29" s="306"/>
      <c r="AK29" s="306"/>
      <c r="AL29" s="306"/>
      <c r="AM29" s="306"/>
      <c r="AN29" s="306"/>
    </row>
    <row r="30" spans="2:40" ht="20.100000000000001" customHeight="1">
      <c r="C30" s="288"/>
      <c r="D30" s="289"/>
      <c r="Y30" s="291"/>
      <c r="Z30" s="291"/>
      <c r="AA30" s="292"/>
      <c r="AB30" s="351"/>
      <c r="AC30" s="351"/>
      <c r="AD30" s="351"/>
      <c r="AE30" s="351"/>
      <c r="AF30" s="306"/>
      <c r="AG30" s="306"/>
      <c r="AH30" s="306"/>
      <c r="AI30" s="306"/>
      <c r="AJ30" s="306"/>
      <c r="AK30" s="306"/>
      <c r="AL30" s="306"/>
      <c r="AM30" s="306"/>
      <c r="AN30" s="306"/>
    </row>
    <row r="31" spans="2:40" ht="20.100000000000001" customHeight="1">
      <c r="C31" s="288"/>
      <c r="D31" s="289"/>
      <c r="Y31" s="291"/>
      <c r="Z31" s="291"/>
      <c r="AA31" s="292"/>
      <c r="AB31" s="351"/>
      <c r="AC31" s="351"/>
      <c r="AD31" s="351"/>
      <c r="AE31" s="351"/>
      <c r="AF31" s="306"/>
      <c r="AG31" s="306"/>
      <c r="AH31" s="306"/>
      <c r="AI31" s="306"/>
      <c r="AJ31" s="306"/>
      <c r="AK31" s="306"/>
      <c r="AL31" s="306"/>
      <c r="AM31" s="306"/>
      <c r="AN31" s="306"/>
    </row>
    <row r="32" spans="2:40" ht="20.100000000000001" customHeight="1">
      <c r="C32" s="288"/>
      <c r="D32" s="289"/>
      <c r="Y32" s="291"/>
      <c r="Z32" s="291"/>
      <c r="AA32" s="292"/>
      <c r="AB32" s="351"/>
      <c r="AC32" s="351"/>
      <c r="AD32" s="351"/>
      <c r="AE32" s="351"/>
      <c r="AF32" s="306"/>
      <c r="AG32" s="306"/>
      <c r="AH32" s="306"/>
      <c r="AI32" s="306"/>
      <c r="AJ32" s="306"/>
      <c r="AK32" s="306"/>
      <c r="AL32" s="306"/>
      <c r="AM32" s="306"/>
      <c r="AN32" s="306"/>
    </row>
    <row r="33" spans="3:40" ht="20.100000000000001" customHeight="1">
      <c r="C33" s="288"/>
      <c r="D33" s="289"/>
      <c r="Y33" s="291"/>
      <c r="Z33" s="291"/>
      <c r="AA33" s="292"/>
      <c r="AB33" s="351"/>
      <c r="AC33" s="351"/>
      <c r="AD33" s="351"/>
      <c r="AE33" s="351"/>
      <c r="AF33" s="306"/>
      <c r="AG33" s="306"/>
      <c r="AH33" s="306"/>
      <c r="AI33" s="306"/>
      <c r="AJ33" s="306"/>
      <c r="AK33" s="306"/>
      <c r="AL33" s="306"/>
      <c r="AM33" s="306"/>
      <c r="AN33" s="306"/>
    </row>
    <row r="34" spans="3:40" ht="20.100000000000001" customHeight="1">
      <c r="C34" s="288"/>
      <c r="D34" s="289"/>
      <c r="Y34" s="291"/>
      <c r="Z34" s="291"/>
      <c r="AA34" s="292"/>
      <c r="AB34" s="351"/>
      <c r="AC34" s="351"/>
      <c r="AD34" s="351"/>
      <c r="AE34" s="351"/>
      <c r="AF34" s="306"/>
      <c r="AG34" s="306"/>
      <c r="AH34" s="306"/>
      <c r="AI34" s="306"/>
      <c r="AJ34" s="306"/>
      <c r="AK34" s="306"/>
      <c r="AL34" s="306"/>
      <c r="AM34" s="306"/>
      <c r="AN34" s="306"/>
    </row>
    <row r="35" spans="3:40" ht="20.100000000000001" customHeight="1">
      <c r="C35" s="288"/>
      <c r="D35" s="289"/>
      <c r="Y35" s="291"/>
      <c r="Z35" s="291"/>
      <c r="AA35" s="292"/>
      <c r="AB35" s="351"/>
      <c r="AC35" s="351"/>
      <c r="AD35" s="351"/>
      <c r="AE35" s="351"/>
      <c r="AF35" s="306"/>
      <c r="AG35" s="306"/>
      <c r="AH35" s="306"/>
      <c r="AI35" s="306"/>
      <c r="AJ35" s="306"/>
      <c r="AK35" s="306"/>
      <c r="AL35" s="306"/>
      <c r="AM35" s="306"/>
      <c r="AN35" s="306"/>
    </row>
    <row r="36" spans="3:40" ht="20.100000000000001" customHeight="1">
      <c r="C36" s="288"/>
      <c r="D36" s="289"/>
      <c r="Y36" s="291"/>
      <c r="Z36" s="291"/>
      <c r="AA36" s="292"/>
      <c r="AB36" s="351"/>
      <c r="AC36" s="351"/>
      <c r="AD36" s="351"/>
      <c r="AE36" s="351"/>
      <c r="AF36" s="306"/>
      <c r="AG36" s="306"/>
      <c r="AH36" s="306"/>
      <c r="AI36" s="306"/>
      <c r="AJ36" s="306"/>
      <c r="AK36" s="306"/>
      <c r="AL36" s="306"/>
      <c r="AM36" s="306"/>
      <c r="AN36" s="306"/>
    </row>
    <row r="37" spans="3:40" ht="20.100000000000001" customHeight="1">
      <c r="C37" s="288"/>
      <c r="D37" s="289"/>
      <c r="Y37" s="291"/>
      <c r="Z37" s="291"/>
      <c r="AA37" s="292"/>
      <c r="AB37" s="351"/>
      <c r="AC37" s="351"/>
      <c r="AD37" s="351"/>
      <c r="AE37" s="351"/>
      <c r="AF37" s="306"/>
      <c r="AG37" s="306"/>
      <c r="AH37" s="306"/>
      <c r="AI37" s="306"/>
      <c r="AJ37" s="306"/>
      <c r="AK37" s="306"/>
      <c r="AL37" s="306"/>
      <c r="AM37" s="306"/>
      <c r="AN37" s="306"/>
    </row>
    <row r="38" spans="3:40" ht="20.100000000000001" customHeight="1" thickBot="1">
      <c r="C38" s="288"/>
      <c r="D38" s="253" t="s">
        <v>930</v>
      </c>
      <c r="T38" s="306" t="s">
        <v>993</v>
      </c>
      <c r="Y38" s="291"/>
      <c r="Z38" s="291"/>
      <c r="AA38" s="292"/>
      <c r="AB38" s="351"/>
      <c r="AC38" s="351"/>
      <c r="AD38" s="351"/>
      <c r="AE38" s="351"/>
      <c r="AF38" s="306"/>
      <c r="AG38" s="306"/>
      <c r="AH38" s="306"/>
      <c r="AI38" s="306"/>
      <c r="AJ38" s="306"/>
      <c r="AK38" s="306"/>
      <c r="AL38" s="306"/>
      <c r="AM38" s="306"/>
      <c r="AN38" s="306"/>
    </row>
    <row r="39" spans="3:40" ht="20.100000000000001" customHeight="1" thickBot="1">
      <c r="C39" s="288"/>
      <c r="D39" s="368"/>
      <c r="E39" s="388" t="s">
        <v>915</v>
      </c>
      <c r="F39" s="370" t="s">
        <v>922</v>
      </c>
      <c r="G39" s="370"/>
      <c r="H39" s="371"/>
      <c r="I39" s="369" t="s">
        <v>921</v>
      </c>
      <c r="J39" s="370"/>
      <c r="K39" s="371"/>
      <c r="L39" s="369" t="s">
        <v>920</v>
      </c>
      <c r="M39" s="370"/>
      <c r="N39" s="372"/>
      <c r="T39" s="411" t="s">
        <v>969</v>
      </c>
      <c r="U39" s="412">
        <v>0</v>
      </c>
      <c r="V39" s="413">
        <v>5</v>
      </c>
      <c r="W39" s="413">
        <v>40</v>
      </c>
      <c r="X39" s="428">
        <v>50</v>
      </c>
      <c r="Z39" s="291"/>
      <c r="AA39" s="291"/>
      <c r="AB39" s="292"/>
      <c r="AC39" s="351"/>
      <c r="AD39" s="351"/>
      <c r="AE39" s="351"/>
      <c r="AF39" s="351"/>
      <c r="AG39" s="306"/>
      <c r="AH39" s="306"/>
      <c r="AI39" s="306"/>
      <c r="AJ39" s="306"/>
      <c r="AK39" s="306"/>
      <c r="AL39" s="306"/>
      <c r="AM39" s="306"/>
      <c r="AN39" s="306"/>
    </row>
    <row r="40" spans="3:40" ht="20.100000000000001" customHeight="1" thickBot="1">
      <c r="C40" s="288"/>
      <c r="D40" s="373" t="s">
        <v>916</v>
      </c>
      <c r="E40" s="389"/>
      <c r="F40" s="375" t="s">
        <v>923</v>
      </c>
      <c r="G40" s="375"/>
      <c r="H40" s="376"/>
      <c r="I40" s="374" t="s">
        <v>924</v>
      </c>
      <c r="J40" s="375"/>
      <c r="K40" s="376"/>
      <c r="L40" s="374" t="s">
        <v>925</v>
      </c>
      <c r="M40" s="375"/>
      <c r="N40" s="377"/>
      <c r="T40" s="415" t="s">
        <v>917</v>
      </c>
      <c r="U40" s="416">
        <v>2.2000000000000002</v>
      </c>
      <c r="V40" s="417">
        <v>2.2000000000000002</v>
      </c>
      <c r="W40" s="417">
        <v>1.9</v>
      </c>
      <c r="X40" s="433">
        <v>1.9</v>
      </c>
      <c r="Z40" s="291"/>
      <c r="AA40" s="291"/>
      <c r="AB40" s="292"/>
      <c r="AC40" s="351"/>
      <c r="AD40" s="351"/>
      <c r="AE40" s="351"/>
      <c r="AF40" s="351"/>
      <c r="AG40" s="306"/>
      <c r="AH40" s="306"/>
      <c r="AI40" s="306"/>
      <c r="AJ40" s="306"/>
      <c r="AK40" s="306"/>
      <c r="AL40" s="306"/>
      <c r="AM40" s="306"/>
      <c r="AN40" s="306"/>
    </row>
    <row r="41" spans="3:40" ht="20.100000000000001" customHeight="1">
      <c r="C41" s="288"/>
      <c r="D41" s="378" t="s">
        <v>917</v>
      </c>
      <c r="E41" s="390"/>
      <c r="F41" s="366">
        <v>2.2000000000000002</v>
      </c>
      <c r="G41" s="366"/>
      <c r="H41" s="379"/>
      <c r="I41" s="879" t="s">
        <v>926</v>
      </c>
      <c r="J41" s="880"/>
      <c r="K41" s="881"/>
      <c r="L41" s="367">
        <v>1.9</v>
      </c>
      <c r="M41" s="366"/>
      <c r="N41" s="380"/>
      <c r="T41" s="419" t="s">
        <v>918</v>
      </c>
      <c r="U41" s="420">
        <v>2.6</v>
      </c>
      <c r="V41" s="421">
        <v>2.6</v>
      </c>
      <c r="W41" s="421">
        <v>2.1</v>
      </c>
      <c r="X41" s="434">
        <v>2.1</v>
      </c>
      <c r="Z41" s="291"/>
      <c r="AA41" s="291"/>
      <c r="AB41" s="292"/>
      <c r="AC41" s="351"/>
      <c r="AD41" s="351"/>
      <c r="AE41" s="351"/>
      <c r="AF41" s="351"/>
      <c r="AG41" s="306"/>
      <c r="AH41" s="306"/>
      <c r="AI41" s="306"/>
      <c r="AJ41" s="306"/>
      <c r="AK41" s="306"/>
      <c r="AL41" s="306"/>
      <c r="AM41" s="306"/>
      <c r="AN41" s="306"/>
    </row>
    <row r="42" spans="3:40" ht="20.100000000000001" customHeight="1" thickBot="1">
      <c r="C42" s="288"/>
      <c r="D42" s="381" t="s">
        <v>918</v>
      </c>
      <c r="E42" s="391"/>
      <c r="F42" s="362">
        <v>2.6</v>
      </c>
      <c r="G42" s="362"/>
      <c r="H42" s="361"/>
      <c r="I42" s="882"/>
      <c r="J42" s="883"/>
      <c r="K42" s="884"/>
      <c r="L42" s="360">
        <v>2.1</v>
      </c>
      <c r="M42" s="362"/>
      <c r="N42" s="382"/>
      <c r="T42" s="423" t="s">
        <v>919</v>
      </c>
      <c r="U42" s="424">
        <v>3.1</v>
      </c>
      <c r="V42" s="425">
        <v>3.1</v>
      </c>
      <c r="W42" s="425">
        <v>2.2999999999999998</v>
      </c>
      <c r="X42" s="435">
        <v>2.2999999999999998</v>
      </c>
      <c r="Z42" s="291"/>
      <c r="AA42" s="291"/>
      <c r="AB42" s="292"/>
      <c r="AC42" s="351"/>
      <c r="AD42" s="351"/>
      <c r="AE42" s="351"/>
      <c r="AF42" s="351"/>
      <c r="AG42" s="306"/>
      <c r="AH42" s="306"/>
      <c r="AI42" s="306"/>
      <c r="AJ42" s="306"/>
      <c r="AK42" s="306"/>
      <c r="AL42" s="306"/>
      <c r="AM42" s="306"/>
      <c r="AN42" s="306"/>
    </row>
    <row r="43" spans="3:40" ht="20.100000000000001" customHeight="1" thickBot="1">
      <c r="C43" s="288"/>
      <c r="D43" s="383" t="s">
        <v>919</v>
      </c>
      <c r="E43" s="392"/>
      <c r="F43" s="385">
        <v>3.1</v>
      </c>
      <c r="G43" s="385"/>
      <c r="H43" s="386"/>
      <c r="I43" s="885"/>
      <c r="J43" s="886"/>
      <c r="K43" s="887"/>
      <c r="L43" s="384">
        <v>2.2999999999999998</v>
      </c>
      <c r="M43" s="385"/>
      <c r="N43" s="387"/>
      <c r="Y43" s="291"/>
      <c r="Z43" s="291"/>
      <c r="AA43" s="292"/>
      <c r="AB43" s="351"/>
      <c r="AC43" s="351"/>
      <c r="AD43" s="351"/>
      <c r="AE43" s="351"/>
      <c r="AF43" s="306"/>
      <c r="AG43" s="306"/>
      <c r="AH43" s="306"/>
      <c r="AI43" s="306"/>
      <c r="AJ43" s="306"/>
      <c r="AK43" s="306"/>
      <c r="AL43" s="306"/>
      <c r="AM43" s="306"/>
      <c r="AN43" s="306"/>
    </row>
    <row r="44" spans="3:40" ht="20.100000000000001" customHeight="1">
      <c r="C44" s="288"/>
      <c r="D44" s="289"/>
      <c r="Y44" s="291"/>
      <c r="Z44" s="291"/>
      <c r="AA44" s="292"/>
      <c r="AB44" s="351"/>
      <c r="AC44" s="351"/>
      <c r="AD44" s="351"/>
      <c r="AE44" s="351"/>
      <c r="AF44" s="306"/>
      <c r="AG44" s="306"/>
      <c r="AH44" s="306"/>
      <c r="AI44" s="306"/>
      <c r="AJ44" s="306"/>
      <c r="AK44" s="306"/>
      <c r="AL44" s="306"/>
      <c r="AM44" s="306"/>
      <c r="AN44" s="306"/>
    </row>
    <row r="45" spans="3:40" ht="20.100000000000001" customHeight="1">
      <c r="C45" s="288"/>
      <c r="Y45" s="291"/>
      <c r="Z45" s="291"/>
      <c r="AA45" s="292"/>
      <c r="AB45" s="351"/>
      <c r="AC45" s="351"/>
      <c r="AD45" s="351"/>
      <c r="AE45" s="351"/>
      <c r="AF45" s="306"/>
      <c r="AG45" s="306"/>
      <c r="AH45" s="306"/>
      <c r="AI45" s="306"/>
      <c r="AJ45" s="306"/>
      <c r="AK45" s="306"/>
      <c r="AL45" s="306"/>
      <c r="AM45" s="306"/>
      <c r="AN45" s="306"/>
    </row>
    <row r="46" spans="3:40" ht="20.100000000000001" customHeight="1">
      <c r="C46" s="288"/>
      <c r="Y46" s="291"/>
      <c r="Z46" s="291"/>
      <c r="AA46" s="292"/>
      <c r="AB46" s="351"/>
      <c r="AC46" s="351"/>
      <c r="AD46" s="351"/>
      <c r="AE46" s="351"/>
      <c r="AF46" s="306"/>
      <c r="AG46" s="306"/>
      <c r="AH46" s="306"/>
      <c r="AI46" s="306"/>
      <c r="AJ46" s="306"/>
      <c r="AK46" s="306"/>
      <c r="AL46" s="306"/>
      <c r="AM46" s="306"/>
      <c r="AN46" s="306"/>
    </row>
    <row r="47" spans="3:40" ht="20.100000000000001" customHeight="1">
      <c r="C47" s="288"/>
      <c r="Y47" s="291"/>
      <c r="Z47" s="291"/>
      <c r="AA47" s="292"/>
      <c r="AB47" s="351"/>
      <c r="AC47" s="351"/>
      <c r="AD47" s="351"/>
      <c r="AE47" s="351"/>
      <c r="AF47" s="306"/>
      <c r="AG47" s="306"/>
      <c r="AH47" s="306"/>
      <c r="AI47" s="306"/>
      <c r="AJ47" s="306"/>
      <c r="AK47" s="306"/>
      <c r="AL47" s="306"/>
      <c r="AM47" s="306"/>
      <c r="AN47" s="306"/>
    </row>
    <row r="48" spans="3:40" ht="20.100000000000001" customHeight="1">
      <c r="C48" s="288"/>
      <c r="Y48" s="291"/>
      <c r="Z48" s="291"/>
      <c r="AA48" s="292"/>
      <c r="AB48" s="351"/>
      <c r="AC48" s="351"/>
      <c r="AD48" s="351"/>
      <c r="AE48" s="351"/>
      <c r="AF48" s="306"/>
      <c r="AG48" s="306"/>
      <c r="AH48" s="306"/>
      <c r="AI48" s="306"/>
      <c r="AJ48" s="306"/>
      <c r="AK48" s="306"/>
      <c r="AL48" s="306"/>
      <c r="AM48" s="306"/>
      <c r="AN48" s="306"/>
    </row>
    <row r="49" spans="3:40" ht="20.100000000000001" customHeight="1">
      <c r="C49" s="288"/>
      <c r="Y49" s="291"/>
      <c r="Z49" s="291"/>
      <c r="AA49" s="292"/>
      <c r="AB49" s="351"/>
      <c r="AC49" s="351"/>
      <c r="AD49" s="351"/>
      <c r="AE49" s="351"/>
      <c r="AF49" s="306"/>
      <c r="AG49" s="306"/>
      <c r="AH49" s="306"/>
      <c r="AI49" s="306"/>
      <c r="AJ49" s="306"/>
      <c r="AK49" s="306"/>
      <c r="AL49" s="306"/>
      <c r="AM49" s="306"/>
      <c r="AN49" s="306"/>
    </row>
    <row r="50" spans="3:40" ht="20.100000000000001" customHeight="1">
      <c r="C50" s="288"/>
      <c r="AB50" s="291"/>
      <c r="AC50" s="291"/>
      <c r="AD50" s="292"/>
      <c r="AE50" s="351"/>
      <c r="AF50" s="351"/>
      <c r="AG50" s="351"/>
      <c r="AH50" s="351"/>
      <c r="AI50" s="306"/>
      <c r="AJ50" s="306"/>
      <c r="AK50" s="306"/>
      <c r="AL50" s="306"/>
      <c r="AM50" s="306"/>
      <c r="AN50" s="306"/>
    </row>
    <row r="51" spans="3:40" ht="20.100000000000001" customHeight="1">
      <c r="C51" s="288"/>
      <c r="AB51" s="291"/>
      <c r="AC51" s="291"/>
      <c r="AD51" s="292"/>
      <c r="AE51" s="351"/>
      <c r="AF51" s="351"/>
      <c r="AG51" s="351"/>
      <c r="AH51" s="351"/>
      <c r="AI51" s="306"/>
      <c r="AJ51" s="306"/>
      <c r="AK51" s="306"/>
      <c r="AL51" s="306"/>
      <c r="AM51" s="306"/>
      <c r="AN51" s="306"/>
    </row>
    <row r="52" spans="3:40" ht="20.100000000000001" customHeight="1">
      <c r="C52" s="288"/>
      <c r="AB52" s="291"/>
      <c r="AC52" s="291"/>
      <c r="AD52" s="292"/>
      <c r="AE52" s="351"/>
      <c r="AF52" s="351"/>
      <c r="AG52" s="351"/>
      <c r="AH52" s="351"/>
      <c r="AI52" s="306"/>
      <c r="AJ52" s="306"/>
      <c r="AK52" s="306"/>
      <c r="AL52" s="306"/>
      <c r="AM52" s="306"/>
      <c r="AN52" s="306"/>
    </row>
    <row r="53" spans="3:40" ht="20.100000000000001" customHeight="1">
      <c r="C53" s="288"/>
      <c r="AB53" s="291"/>
      <c r="AC53" s="291"/>
      <c r="AD53" s="292"/>
      <c r="AE53" s="351"/>
      <c r="AF53" s="351"/>
      <c r="AG53" s="351"/>
      <c r="AH53" s="351"/>
      <c r="AI53" s="306"/>
      <c r="AJ53" s="306"/>
      <c r="AK53" s="306"/>
      <c r="AL53" s="306"/>
      <c r="AM53" s="306"/>
      <c r="AN53" s="306"/>
    </row>
    <row r="54" spans="3:40" ht="20.100000000000001" customHeight="1">
      <c r="C54" s="288"/>
      <c r="AB54" s="291"/>
      <c r="AC54" s="291"/>
      <c r="AD54" s="292"/>
      <c r="AE54" s="351"/>
      <c r="AF54" s="351"/>
      <c r="AG54" s="351"/>
      <c r="AH54" s="351"/>
      <c r="AI54" s="306"/>
      <c r="AJ54" s="306"/>
      <c r="AK54" s="306"/>
      <c r="AL54" s="306"/>
      <c r="AM54" s="306"/>
      <c r="AN54" s="306"/>
    </row>
    <row r="55" spans="3:40" ht="20.100000000000001" customHeight="1" thickBot="1">
      <c r="C55" s="288"/>
      <c r="D55" s="289" t="s">
        <v>931</v>
      </c>
      <c r="Y55" s="291"/>
      <c r="Z55" s="291"/>
      <c r="AA55" s="292"/>
      <c r="AB55" s="351"/>
      <c r="AC55" s="351"/>
      <c r="AD55" s="351"/>
      <c r="AE55" s="351"/>
      <c r="AF55" s="306"/>
      <c r="AG55" s="306"/>
      <c r="AH55" s="306"/>
      <c r="AI55" s="306"/>
      <c r="AJ55" s="306"/>
      <c r="AK55" s="306"/>
      <c r="AL55" s="306"/>
      <c r="AM55" s="306"/>
      <c r="AN55" s="306"/>
    </row>
    <row r="56" spans="3:40" ht="20.100000000000001" customHeight="1" thickBot="1">
      <c r="C56" s="288"/>
      <c r="D56" s="368"/>
      <c r="E56" s="388" t="s">
        <v>909</v>
      </c>
      <c r="F56" s="875" t="s">
        <v>934</v>
      </c>
      <c r="G56" s="667"/>
      <c r="H56" s="767"/>
      <c r="I56" s="875" t="s">
        <v>935</v>
      </c>
      <c r="J56" s="667"/>
      <c r="K56" s="767"/>
      <c r="L56" s="875" t="s">
        <v>936</v>
      </c>
      <c r="M56" s="667"/>
      <c r="N56" s="685"/>
      <c r="T56" s="306" t="s">
        <v>994</v>
      </c>
      <c r="Y56" s="291"/>
      <c r="Z56" s="291"/>
      <c r="AA56" s="292"/>
      <c r="AB56" s="351"/>
      <c r="AC56" s="351"/>
      <c r="AD56" s="351"/>
      <c r="AE56" s="351"/>
      <c r="AF56" s="306"/>
      <c r="AG56" s="306"/>
      <c r="AH56" s="306"/>
      <c r="AI56" s="306"/>
      <c r="AJ56" s="306"/>
      <c r="AK56" s="306"/>
      <c r="AL56" s="306"/>
      <c r="AM56" s="306"/>
      <c r="AN56" s="306"/>
    </row>
    <row r="57" spans="3:40" ht="20.100000000000001" customHeight="1" thickBot="1">
      <c r="C57" s="288"/>
      <c r="D57" s="393" t="s">
        <v>932</v>
      </c>
      <c r="E57" s="389"/>
      <c r="F57" s="686"/>
      <c r="G57" s="839"/>
      <c r="H57" s="888"/>
      <c r="I57" s="686"/>
      <c r="J57" s="839"/>
      <c r="K57" s="888"/>
      <c r="L57" s="686"/>
      <c r="M57" s="839"/>
      <c r="N57" s="657"/>
      <c r="T57" s="411" t="s">
        <v>968</v>
      </c>
      <c r="U57" s="412">
        <v>0</v>
      </c>
      <c r="V57" s="413">
        <v>10</v>
      </c>
      <c r="W57" s="413">
        <v>20</v>
      </c>
      <c r="X57" s="413">
        <v>30</v>
      </c>
      <c r="Y57" s="414">
        <v>40</v>
      </c>
      <c r="Z57" s="291"/>
      <c r="AA57" s="292"/>
      <c r="AB57" s="351"/>
      <c r="AC57" s="351"/>
      <c r="AD57" s="351"/>
      <c r="AE57" s="351"/>
      <c r="AF57" s="306"/>
      <c r="AG57" s="306"/>
      <c r="AH57" s="306"/>
      <c r="AI57" s="306"/>
      <c r="AJ57" s="306"/>
      <c r="AK57" s="306"/>
      <c r="AL57" s="306"/>
      <c r="AM57" s="306"/>
      <c r="AN57" s="306"/>
    </row>
    <row r="58" spans="3:40" ht="20.100000000000001" customHeight="1">
      <c r="C58" s="288"/>
      <c r="D58" s="396"/>
      <c r="E58" s="390" t="s">
        <v>933</v>
      </c>
      <c r="F58" s="854">
        <v>-2.5</v>
      </c>
      <c r="G58" s="876"/>
      <c r="H58" s="876"/>
      <c r="I58" s="876"/>
      <c r="J58" s="876"/>
      <c r="K58" s="876"/>
      <c r="L58" s="876"/>
      <c r="M58" s="876"/>
      <c r="N58" s="877"/>
      <c r="T58" s="415" t="s">
        <v>964</v>
      </c>
      <c r="U58" s="416">
        <v>-2.5</v>
      </c>
      <c r="V58" s="417">
        <v>-2.5</v>
      </c>
      <c r="W58" s="417">
        <v>-2.5</v>
      </c>
      <c r="X58" s="417">
        <v>-2.5</v>
      </c>
      <c r="Y58" s="418">
        <v>-2.5</v>
      </c>
      <c r="Z58" s="291"/>
      <c r="AA58" s="292"/>
      <c r="AB58" s="351"/>
      <c r="AC58" s="351"/>
      <c r="AD58" s="351"/>
      <c r="AE58" s="351"/>
      <c r="AF58" s="306"/>
      <c r="AG58" s="306"/>
      <c r="AH58" s="306"/>
      <c r="AI58" s="306"/>
      <c r="AJ58" s="306"/>
      <c r="AK58" s="306"/>
      <c r="AL58" s="306"/>
      <c r="AM58" s="306"/>
      <c r="AN58" s="306"/>
    </row>
    <row r="59" spans="3:40" ht="20.100000000000001" customHeight="1">
      <c r="C59" s="288"/>
      <c r="D59" s="397"/>
      <c r="E59" s="391" t="s">
        <v>933</v>
      </c>
      <c r="F59" s="856">
        <v>-3.2</v>
      </c>
      <c r="G59" s="722"/>
      <c r="H59" s="722"/>
      <c r="I59" s="722"/>
      <c r="J59" s="722"/>
      <c r="K59" s="722"/>
      <c r="L59" s="722"/>
      <c r="M59" s="722"/>
      <c r="N59" s="724"/>
      <c r="T59" s="419" t="s">
        <v>965</v>
      </c>
      <c r="U59" s="420">
        <v>-3.2</v>
      </c>
      <c r="V59" s="421">
        <v>-3.2</v>
      </c>
      <c r="W59" s="421">
        <v>-3.2</v>
      </c>
      <c r="X59" s="421">
        <v>-3.2</v>
      </c>
      <c r="Y59" s="422">
        <v>-3.2</v>
      </c>
      <c r="Z59" s="291"/>
      <c r="AA59" s="292"/>
      <c r="AB59" s="351"/>
      <c r="AC59" s="351"/>
      <c r="AD59" s="351"/>
      <c r="AE59" s="351"/>
      <c r="AF59" s="306"/>
      <c r="AG59" s="306"/>
      <c r="AH59" s="306"/>
      <c r="AI59" s="306"/>
      <c r="AJ59" s="306"/>
      <c r="AK59" s="306"/>
      <c r="AL59" s="306"/>
      <c r="AM59" s="306"/>
      <c r="AN59" s="306"/>
    </row>
    <row r="60" spans="3:40" ht="20.100000000000001" customHeight="1">
      <c r="C60" s="288"/>
      <c r="D60" s="398"/>
      <c r="E60" s="391" t="s">
        <v>933</v>
      </c>
      <c r="F60" s="856">
        <v>-4.3</v>
      </c>
      <c r="G60" s="722"/>
      <c r="H60" s="722"/>
      <c r="I60" s="723">
        <v>-3.2</v>
      </c>
      <c r="J60" s="722"/>
      <c r="K60" s="722"/>
      <c r="L60" s="722"/>
      <c r="M60" s="722"/>
      <c r="N60" s="724"/>
      <c r="T60" s="419" t="s">
        <v>966</v>
      </c>
      <c r="U60" s="420">
        <v>-4.3</v>
      </c>
      <c r="V60" s="421">
        <v>-4.3</v>
      </c>
      <c r="W60" s="421">
        <v>-3.2</v>
      </c>
      <c r="X60" s="421">
        <v>-3.2</v>
      </c>
      <c r="Y60" s="422">
        <v>-3.2</v>
      </c>
      <c r="Z60" s="291"/>
      <c r="AA60" s="292"/>
      <c r="AB60" s="351"/>
      <c r="AC60" s="351"/>
      <c r="AD60" s="351"/>
      <c r="AE60" s="351"/>
      <c r="AF60" s="306"/>
      <c r="AG60" s="306"/>
      <c r="AH60" s="306"/>
      <c r="AI60" s="306"/>
      <c r="AJ60" s="306"/>
      <c r="AK60" s="306"/>
      <c r="AL60" s="306"/>
      <c r="AM60" s="306"/>
      <c r="AN60" s="306"/>
    </row>
    <row r="61" spans="3:40" ht="20.100000000000001" customHeight="1" thickBot="1">
      <c r="C61" s="288"/>
      <c r="D61" s="399"/>
      <c r="E61" s="392" t="s">
        <v>933</v>
      </c>
      <c r="F61" s="857">
        <v>-3.2</v>
      </c>
      <c r="G61" s="878"/>
      <c r="H61" s="878"/>
      <c r="I61" s="798">
        <v>-5.4</v>
      </c>
      <c r="J61" s="878"/>
      <c r="K61" s="878"/>
      <c r="L61" s="798">
        <v>-3.2</v>
      </c>
      <c r="M61" s="878"/>
      <c r="N61" s="799"/>
      <c r="T61" s="423" t="s">
        <v>967</v>
      </c>
      <c r="U61" s="424">
        <v>-3.2</v>
      </c>
      <c r="V61" s="425">
        <v>-3.2</v>
      </c>
      <c r="W61" s="425">
        <v>-5.4</v>
      </c>
      <c r="X61" s="425">
        <v>-3.2</v>
      </c>
      <c r="Y61" s="426">
        <v>-3.2</v>
      </c>
      <c r="Z61" s="291"/>
      <c r="AA61" s="292"/>
      <c r="AB61" s="351"/>
      <c r="AC61" s="351"/>
      <c r="AD61" s="351"/>
      <c r="AE61" s="351"/>
      <c r="AF61" s="306"/>
      <c r="AG61" s="306"/>
      <c r="AH61" s="306"/>
      <c r="AI61" s="306"/>
      <c r="AJ61" s="306"/>
      <c r="AK61" s="306"/>
      <c r="AL61" s="306"/>
      <c r="AM61" s="306"/>
      <c r="AN61" s="306"/>
    </row>
    <row r="62" spans="3:40" ht="20.100000000000001" customHeight="1">
      <c r="D62" s="253" t="s">
        <v>976</v>
      </c>
      <c r="I62" s="195"/>
      <c r="J62" s="427"/>
      <c r="K62" s="427"/>
      <c r="L62" s="195"/>
      <c r="M62" s="427"/>
      <c r="N62" s="427"/>
      <c r="T62" s="436"/>
      <c r="U62" s="436"/>
      <c r="V62" s="436"/>
      <c r="W62" s="436"/>
      <c r="X62" s="436"/>
      <c r="Y62" s="437"/>
      <c r="Z62" s="291"/>
      <c r="AA62" s="292"/>
      <c r="AB62" s="351"/>
      <c r="AC62" s="351"/>
      <c r="AD62" s="351"/>
      <c r="AE62" s="351"/>
      <c r="AF62" s="306"/>
      <c r="AG62" s="306"/>
      <c r="AH62" s="306"/>
      <c r="AI62" s="306"/>
      <c r="AJ62" s="306"/>
      <c r="AK62" s="306"/>
      <c r="AL62" s="306"/>
      <c r="AM62" s="306"/>
      <c r="AN62" s="306"/>
    </row>
    <row r="63" spans="3:40" ht="20.100000000000001" customHeight="1">
      <c r="D63" s="253" t="s">
        <v>978</v>
      </c>
      <c r="I63" s="195"/>
      <c r="J63" s="427"/>
      <c r="K63" s="427"/>
      <c r="L63" s="195"/>
      <c r="M63" s="427"/>
      <c r="N63" s="427"/>
      <c r="T63" s="436"/>
      <c r="U63" s="436"/>
      <c r="V63" s="436"/>
      <c r="W63" s="436"/>
      <c r="X63" s="436"/>
      <c r="Y63" s="437"/>
      <c r="Z63" s="291"/>
      <c r="AA63" s="292"/>
      <c r="AB63" s="351"/>
      <c r="AC63" s="351"/>
      <c r="AD63" s="351"/>
      <c r="AE63" s="351"/>
      <c r="AF63" s="306"/>
      <c r="AG63" s="306"/>
      <c r="AH63" s="306"/>
      <c r="AI63" s="306"/>
      <c r="AJ63" s="306"/>
      <c r="AK63" s="306"/>
      <c r="AL63" s="306"/>
      <c r="AM63" s="306"/>
      <c r="AN63" s="306"/>
    </row>
    <row r="64" spans="3:40" ht="20.100000000000001" customHeight="1">
      <c r="C64" s="288"/>
      <c r="D64" s="289"/>
      <c r="Y64" s="291"/>
      <c r="Z64" s="291"/>
      <c r="AA64" s="292"/>
      <c r="AB64" s="351"/>
      <c r="AC64" s="351"/>
      <c r="AD64" s="351"/>
      <c r="AE64" s="351"/>
      <c r="AF64" s="306"/>
      <c r="AG64" s="306"/>
      <c r="AH64" s="306"/>
      <c r="AI64" s="306"/>
      <c r="AJ64" s="306"/>
      <c r="AK64" s="306"/>
      <c r="AL64" s="306"/>
      <c r="AM64" s="306"/>
      <c r="AN64" s="306"/>
    </row>
    <row r="65" spans="3:40" ht="20.100000000000001" customHeight="1">
      <c r="C65" s="288"/>
      <c r="D65" s="289"/>
      <c r="Y65" s="291"/>
      <c r="Z65" s="291"/>
      <c r="AA65" s="292"/>
      <c r="AB65" s="351"/>
      <c r="AC65" s="351"/>
      <c r="AD65" s="351"/>
      <c r="AE65" s="351"/>
      <c r="AF65" s="306"/>
      <c r="AG65" s="306"/>
      <c r="AH65" s="306"/>
      <c r="AI65" s="306"/>
      <c r="AJ65" s="306"/>
      <c r="AK65" s="306"/>
      <c r="AL65" s="306"/>
      <c r="AM65" s="306"/>
      <c r="AN65" s="306"/>
    </row>
    <row r="66" spans="3:40" ht="20.100000000000001" customHeight="1">
      <c r="C66" s="288"/>
      <c r="D66" s="289"/>
      <c r="Y66" s="291"/>
      <c r="Z66" s="291"/>
      <c r="AA66" s="292"/>
      <c r="AB66" s="351"/>
      <c r="AC66" s="351"/>
      <c r="AD66" s="351"/>
      <c r="AE66" s="351"/>
      <c r="AF66" s="306"/>
      <c r="AG66" s="306"/>
      <c r="AH66" s="306"/>
      <c r="AI66" s="306"/>
      <c r="AJ66" s="306"/>
      <c r="AK66" s="306"/>
      <c r="AL66" s="306"/>
      <c r="AM66" s="306"/>
      <c r="AN66" s="306"/>
    </row>
    <row r="67" spans="3:40" ht="20.100000000000001" customHeight="1">
      <c r="C67" s="288"/>
      <c r="D67" s="289"/>
      <c r="Y67" s="291"/>
      <c r="Z67" s="291"/>
      <c r="AA67" s="292"/>
      <c r="AB67" s="351"/>
      <c r="AC67" s="351"/>
      <c r="AD67" s="351"/>
      <c r="AE67" s="351"/>
      <c r="AF67" s="306"/>
      <c r="AG67" s="306"/>
      <c r="AH67" s="306"/>
      <c r="AI67" s="306"/>
      <c r="AJ67" s="306"/>
      <c r="AK67" s="306"/>
      <c r="AL67" s="306"/>
      <c r="AM67" s="306"/>
      <c r="AN67" s="306"/>
    </row>
    <row r="68" spans="3:40" ht="20.100000000000001" customHeight="1">
      <c r="C68" s="288"/>
      <c r="D68" s="289"/>
      <c r="Y68" s="291"/>
      <c r="Z68" s="291"/>
      <c r="AA68" s="292"/>
      <c r="AB68" s="351"/>
      <c r="AC68" s="351"/>
      <c r="AD68" s="351"/>
      <c r="AE68" s="351"/>
      <c r="AF68" s="306"/>
      <c r="AG68" s="306"/>
      <c r="AH68" s="306"/>
      <c r="AI68" s="306"/>
      <c r="AJ68" s="306"/>
      <c r="AK68" s="306"/>
      <c r="AL68" s="306"/>
      <c r="AM68" s="306"/>
      <c r="AN68" s="306"/>
    </row>
    <row r="69" spans="3:40" ht="20.100000000000001" customHeight="1">
      <c r="C69" s="288"/>
      <c r="D69" s="289"/>
      <c r="Y69" s="291"/>
      <c r="Z69" s="291"/>
      <c r="AA69" s="292"/>
      <c r="AB69" s="351"/>
      <c r="AC69" s="351"/>
      <c r="AD69" s="351"/>
      <c r="AE69" s="351"/>
      <c r="AF69" s="306"/>
      <c r="AG69" s="306"/>
      <c r="AH69" s="306"/>
      <c r="AI69" s="306"/>
      <c r="AJ69" s="306"/>
      <c r="AK69" s="306"/>
      <c r="AL69" s="306"/>
      <c r="AM69" s="306"/>
      <c r="AN69" s="306"/>
    </row>
    <row r="70" spans="3:40" ht="20.100000000000001" customHeight="1">
      <c r="C70" s="288"/>
      <c r="D70" s="289"/>
      <c r="Y70" s="291"/>
      <c r="Z70" s="291"/>
      <c r="AA70" s="292"/>
      <c r="AB70" s="351"/>
      <c r="AC70" s="351"/>
      <c r="AD70" s="351"/>
      <c r="AE70" s="351"/>
      <c r="AF70" s="306"/>
      <c r="AG70" s="306"/>
      <c r="AH70" s="306"/>
      <c r="AI70" s="306"/>
      <c r="AJ70" s="306"/>
      <c r="AK70" s="306"/>
      <c r="AL70" s="306"/>
      <c r="AM70" s="306"/>
      <c r="AN70" s="306"/>
    </row>
    <row r="71" spans="3:40" ht="20.100000000000001" customHeight="1">
      <c r="C71" s="288"/>
      <c r="D71" s="289"/>
      <c r="Y71" s="291"/>
      <c r="Z71" s="291"/>
      <c r="AA71" s="292"/>
      <c r="AB71" s="351"/>
      <c r="AC71" s="351"/>
      <c r="AD71" s="351"/>
      <c r="AE71" s="351"/>
      <c r="AF71" s="306"/>
      <c r="AG71" s="306"/>
      <c r="AH71" s="306"/>
      <c r="AI71" s="306"/>
      <c r="AJ71" s="306"/>
      <c r="AK71" s="306"/>
      <c r="AL71" s="306"/>
      <c r="AM71" s="306"/>
      <c r="AN71" s="306"/>
    </row>
    <row r="72" spans="3:40" ht="20.100000000000001" customHeight="1">
      <c r="C72" s="288"/>
      <c r="D72" s="289"/>
      <c r="Y72" s="291"/>
      <c r="Z72" s="291"/>
      <c r="AA72" s="292"/>
      <c r="AB72" s="351"/>
      <c r="AC72" s="351"/>
      <c r="AD72" s="351"/>
      <c r="AE72" s="351"/>
      <c r="AF72" s="306"/>
      <c r="AG72" s="306"/>
      <c r="AH72" s="306"/>
      <c r="AI72" s="306"/>
      <c r="AJ72" s="306"/>
      <c r="AK72" s="306"/>
      <c r="AL72" s="306"/>
      <c r="AM72" s="306"/>
      <c r="AN72" s="306"/>
    </row>
    <row r="73" spans="3:40" ht="20.100000000000001" customHeight="1">
      <c r="C73" s="288"/>
      <c r="D73" s="289"/>
      <c r="Y73" s="291"/>
      <c r="Z73" s="291"/>
      <c r="AA73" s="292"/>
      <c r="AB73" s="351"/>
      <c r="AC73" s="351"/>
      <c r="AD73" s="351"/>
      <c r="AE73" s="351"/>
      <c r="AF73" s="306"/>
      <c r="AG73" s="306"/>
      <c r="AH73" s="306"/>
      <c r="AI73" s="306"/>
      <c r="AJ73" s="306"/>
      <c r="AK73" s="306"/>
      <c r="AL73" s="306"/>
      <c r="AM73" s="306"/>
      <c r="AN73" s="306"/>
    </row>
    <row r="74" spans="3:40" ht="20.100000000000001" customHeight="1">
      <c r="C74" s="288"/>
      <c r="D74" s="289"/>
      <c r="Y74" s="291"/>
      <c r="Z74" s="291"/>
      <c r="AA74" s="292"/>
      <c r="AB74" s="351"/>
      <c r="AC74" s="351"/>
      <c r="AD74" s="351"/>
      <c r="AE74" s="351"/>
      <c r="AF74" s="306"/>
      <c r="AG74" s="306"/>
      <c r="AH74" s="306"/>
      <c r="AI74" s="306"/>
      <c r="AJ74" s="306"/>
      <c r="AK74" s="306"/>
      <c r="AL74" s="306"/>
      <c r="AM74" s="306"/>
      <c r="AN74" s="306"/>
    </row>
    <row r="75" spans="3:40" ht="20.100000000000001" customHeight="1">
      <c r="C75" s="288"/>
      <c r="D75" s="289"/>
      <c r="Y75" s="291"/>
      <c r="Z75" s="291"/>
      <c r="AA75" s="292"/>
      <c r="AB75" s="351"/>
      <c r="AC75" s="351"/>
      <c r="AD75" s="351"/>
      <c r="AE75" s="351"/>
      <c r="AF75" s="306"/>
      <c r="AG75" s="306"/>
      <c r="AH75" s="306"/>
      <c r="AI75" s="306"/>
      <c r="AJ75" s="306"/>
      <c r="AK75" s="306"/>
      <c r="AL75" s="306"/>
      <c r="AM75" s="306"/>
      <c r="AN75" s="306"/>
    </row>
    <row r="76" spans="3:40" ht="20.100000000000001" customHeight="1">
      <c r="C76" s="288"/>
      <c r="D76" s="289"/>
      <c r="Y76" s="291"/>
      <c r="Z76" s="291"/>
      <c r="AA76" s="292"/>
      <c r="AB76" s="351"/>
      <c r="AC76" s="351"/>
      <c r="AD76" s="351"/>
      <c r="AE76" s="351"/>
      <c r="AF76" s="306"/>
      <c r="AG76" s="306"/>
      <c r="AH76" s="306"/>
      <c r="AI76" s="306"/>
      <c r="AJ76" s="306"/>
      <c r="AK76" s="306"/>
      <c r="AL76" s="306"/>
      <c r="AM76" s="306"/>
      <c r="AN76" s="306"/>
    </row>
    <row r="77" spans="3:40" ht="20.100000000000001" customHeight="1">
      <c r="C77" s="288"/>
      <c r="D77" s="289"/>
      <c r="Y77" s="291"/>
      <c r="Z77" s="291"/>
      <c r="AA77" s="292"/>
      <c r="AB77" s="351"/>
      <c r="AC77" s="351"/>
      <c r="AD77" s="351"/>
      <c r="AE77" s="351"/>
      <c r="AF77" s="306"/>
      <c r="AG77" s="306"/>
      <c r="AH77" s="306"/>
      <c r="AI77" s="306"/>
      <c r="AJ77" s="306"/>
      <c r="AK77" s="306"/>
      <c r="AL77" s="306"/>
      <c r="AM77" s="306"/>
      <c r="AN77" s="306"/>
    </row>
    <row r="78" spans="3:40" ht="20.100000000000001" customHeight="1">
      <c r="C78" s="288"/>
      <c r="D78" s="289"/>
      <c r="Y78" s="291"/>
      <c r="Z78" s="291"/>
      <c r="AA78" s="292"/>
      <c r="AB78" s="351"/>
      <c r="AC78" s="351"/>
      <c r="AD78" s="351"/>
      <c r="AE78" s="351"/>
      <c r="AF78" s="306"/>
      <c r="AG78" s="306"/>
      <c r="AH78" s="306"/>
      <c r="AI78" s="306"/>
      <c r="AJ78" s="306"/>
      <c r="AK78" s="306"/>
      <c r="AL78" s="306"/>
      <c r="AM78" s="306"/>
      <c r="AN78" s="306"/>
    </row>
    <row r="79" spans="3:40" ht="20.100000000000001" customHeight="1">
      <c r="C79" s="288"/>
      <c r="D79" s="289"/>
      <c r="Y79" s="291"/>
      <c r="Z79" s="291"/>
      <c r="AA79" s="292"/>
      <c r="AB79" s="351"/>
      <c r="AC79" s="351"/>
      <c r="AD79" s="351"/>
      <c r="AE79" s="351"/>
      <c r="AF79" s="306"/>
      <c r="AG79" s="306"/>
      <c r="AH79" s="306"/>
      <c r="AI79" s="306"/>
      <c r="AJ79" s="306"/>
      <c r="AK79" s="306"/>
      <c r="AL79" s="306"/>
      <c r="AM79" s="306"/>
      <c r="AN79" s="306"/>
    </row>
    <row r="80" spans="3:40" ht="20.100000000000001" customHeight="1">
      <c r="C80" s="288"/>
      <c r="D80" s="289"/>
      <c r="Y80" s="291"/>
      <c r="Z80" s="291"/>
      <c r="AA80" s="292"/>
      <c r="AB80" s="351"/>
      <c r="AC80" s="351"/>
      <c r="AD80" s="351"/>
      <c r="AE80" s="351"/>
      <c r="AF80" s="306"/>
      <c r="AG80" s="306"/>
      <c r="AH80" s="306"/>
      <c r="AI80" s="306"/>
      <c r="AJ80" s="306"/>
      <c r="AK80" s="306"/>
      <c r="AL80" s="306"/>
      <c r="AM80" s="306"/>
      <c r="AN80" s="306"/>
    </row>
    <row r="81" spans="3:40" ht="20.100000000000001" customHeight="1">
      <c r="C81" s="288"/>
      <c r="D81" s="289"/>
      <c r="Y81" s="291"/>
      <c r="Z81" s="291"/>
      <c r="AA81" s="292"/>
      <c r="AB81" s="351"/>
      <c r="AC81" s="351"/>
      <c r="AD81" s="351"/>
      <c r="AE81" s="351"/>
      <c r="AF81" s="306"/>
      <c r="AG81" s="306"/>
      <c r="AH81" s="306"/>
      <c r="AI81" s="306"/>
      <c r="AJ81" s="306"/>
      <c r="AK81" s="306"/>
      <c r="AL81" s="306"/>
      <c r="AM81" s="306"/>
      <c r="AN81" s="306"/>
    </row>
    <row r="82" spans="3:40" ht="20.100000000000001" customHeight="1">
      <c r="C82" s="288"/>
      <c r="D82" s="289"/>
      <c r="Y82" s="291"/>
      <c r="Z82" s="291"/>
      <c r="AA82" s="292"/>
      <c r="AB82" s="351"/>
      <c r="AC82" s="351"/>
      <c r="AD82" s="351"/>
      <c r="AE82" s="351"/>
      <c r="AF82" s="306"/>
      <c r="AG82" s="306"/>
      <c r="AH82" s="306"/>
      <c r="AI82" s="306"/>
      <c r="AJ82" s="306"/>
      <c r="AK82" s="306"/>
      <c r="AL82" s="306"/>
      <c r="AM82" s="306"/>
      <c r="AN82" s="306"/>
    </row>
    <row r="83" spans="3:40" ht="20.100000000000001" customHeight="1">
      <c r="C83" s="288"/>
      <c r="D83" s="289"/>
      <c r="Y83" s="291"/>
      <c r="Z83" s="291"/>
      <c r="AA83" s="292"/>
      <c r="AB83" s="351"/>
      <c r="AC83" s="351"/>
      <c r="AD83" s="351"/>
      <c r="AE83" s="351"/>
      <c r="AF83" s="306"/>
      <c r="AG83" s="306"/>
      <c r="AH83" s="306"/>
      <c r="AI83" s="306"/>
      <c r="AJ83" s="306"/>
      <c r="AK83" s="306"/>
      <c r="AL83" s="306"/>
      <c r="AM83" s="306"/>
      <c r="AN83" s="306"/>
    </row>
    <row r="84" spans="3:40" ht="20.100000000000001" customHeight="1">
      <c r="C84" s="288"/>
      <c r="D84" s="289"/>
      <c r="Y84" s="291"/>
      <c r="Z84" s="291"/>
      <c r="AA84" s="292"/>
      <c r="AB84" s="351"/>
      <c r="AC84" s="351"/>
      <c r="AD84" s="351"/>
      <c r="AE84" s="351"/>
      <c r="AF84" s="306"/>
      <c r="AG84" s="306"/>
      <c r="AH84" s="306"/>
      <c r="AI84" s="306"/>
      <c r="AJ84" s="306"/>
      <c r="AK84" s="306"/>
      <c r="AL84" s="306"/>
      <c r="AM84" s="306"/>
      <c r="AN84" s="306"/>
    </row>
    <row r="85" spans="3:40" ht="20.100000000000001" customHeight="1">
      <c r="C85" s="288"/>
      <c r="D85" s="289"/>
      <c r="Y85" s="291"/>
      <c r="Z85" s="291"/>
      <c r="AA85" s="292"/>
      <c r="AB85" s="351"/>
      <c r="AC85" s="351"/>
      <c r="AD85" s="351"/>
      <c r="AE85" s="351"/>
      <c r="AF85" s="306"/>
      <c r="AG85" s="306"/>
      <c r="AH85" s="306"/>
      <c r="AI85" s="306"/>
      <c r="AJ85" s="306"/>
      <c r="AK85" s="306"/>
      <c r="AL85" s="306"/>
      <c r="AM85" s="306"/>
      <c r="AN85" s="306"/>
    </row>
    <row r="86" spans="3:40" ht="20.100000000000001" customHeight="1" thickBot="1">
      <c r="C86" s="288"/>
      <c r="D86" s="253" t="s">
        <v>973</v>
      </c>
      <c r="Y86" s="291"/>
      <c r="Z86" s="291"/>
      <c r="AA86" s="292"/>
      <c r="AB86" s="351"/>
      <c r="AC86" s="351"/>
      <c r="AD86" s="351"/>
      <c r="AE86" s="351"/>
      <c r="AF86" s="306"/>
      <c r="AG86" s="306"/>
      <c r="AH86" s="306"/>
      <c r="AI86" s="306"/>
      <c r="AJ86" s="306"/>
      <c r="AK86" s="306"/>
      <c r="AL86" s="306"/>
      <c r="AM86" s="306"/>
      <c r="AN86" s="306"/>
    </row>
    <row r="87" spans="3:40" ht="20.100000000000001" customHeight="1">
      <c r="C87" s="288"/>
      <c r="D87" s="863" t="s">
        <v>958</v>
      </c>
      <c r="E87" s="864"/>
      <c r="F87" s="865"/>
      <c r="G87" s="405" t="s">
        <v>960</v>
      </c>
      <c r="H87" s="406"/>
      <c r="I87" s="406"/>
      <c r="J87" s="406"/>
      <c r="K87" s="365">
        <v>-0.5</v>
      </c>
      <c r="L87" s="380"/>
      <c r="Y87" s="291"/>
      <c r="Z87" s="291"/>
      <c r="AA87" s="292"/>
      <c r="AB87" s="351"/>
      <c r="AC87" s="351"/>
      <c r="AD87" s="351"/>
      <c r="AE87" s="351"/>
      <c r="AF87" s="306"/>
      <c r="AG87" s="306"/>
      <c r="AH87" s="306"/>
      <c r="AI87" s="306"/>
      <c r="AJ87" s="306"/>
      <c r="AK87" s="306"/>
      <c r="AL87" s="306"/>
      <c r="AM87" s="306"/>
      <c r="AN87" s="306"/>
    </row>
    <row r="88" spans="3:40" ht="20.100000000000001" customHeight="1">
      <c r="C88" s="288"/>
      <c r="D88" s="866"/>
      <c r="E88" s="867"/>
      <c r="F88" s="868"/>
      <c r="G88" s="407" t="s">
        <v>961</v>
      </c>
      <c r="H88" s="408"/>
      <c r="I88" s="408"/>
      <c r="J88" s="408"/>
      <c r="K88" s="394">
        <v>0</v>
      </c>
      <c r="L88" s="382"/>
      <c r="Y88" s="291"/>
      <c r="Z88" s="291"/>
      <c r="AA88" s="292"/>
      <c r="AB88" s="351"/>
      <c r="AC88" s="351"/>
      <c r="AD88" s="351"/>
      <c r="AE88" s="351"/>
      <c r="AF88" s="306"/>
      <c r="AG88" s="306"/>
      <c r="AH88" s="306"/>
      <c r="AI88" s="306"/>
      <c r="AJ88" s="306"/>
      <c r="AK88" s="306"/>
      <c r="AL88" s="306"/>
      <c r="AM88" s="306"/>
      <c r="AN88" s="306"/>
    </row>
    <row r="89" spans="3:40" ht="20.100000000000001" customHeight="1">
      <c r="C89" s="288"/>
      <c r="D89" s="869" t="s">
        <v>959</v>
      </c>
      <c r="E89" s="870"/>
      <c r="F89" s="871"/>
      <c r="G89" s="407" t="s">
        <v>962</v>
      </c>
      <c r="H89" s="408"/>
      <c r="I89" s="408"/>
      <c r="J89" s="408"/>
      <c r="K89" s="394">
        <v>1.5</v>
      </c>
      <c r="L89" s="382"/>
      <c r="AC89" s="306"/>
      <c r="AD89" s="306"/>
      <c r="AE89" s="306"/>
      <c r="AF89" s="306"/>
      <c r="AG89" s="306"/>
      <c r="AH89" s="306"/>
      <c r="AI89" s="306"/>
      <c r="AJ89" s="306"/>
      <c r="AK89" s="306"/>
      <c r="AL89" s="306"/>
      <c r="AM89" s="306"/>
      <c r="AN89" s="306"/>
    </row>
    <row r="90" spans="3:40" ht="20.100000000000001" customHeight="1" thickBot="1">
      <c r="C90" s="288"/>
      <c r="D90" s="872"/>
      <c r="E90" s="873"/>
      <c r="F90" s="874"/>
      <c r="G90" s="409" t="s">
        <v>963</v>
      </c>
      <c r="H90" s="410"/>
      <c r="I90" s="410"/>
      <c r="J90" s="410"/>
      <c r="K90" s="395">
        <v>-1.2</v>
      </c>
      <c r="L90" s="387"/>
      <c r="AC90" s="306"/>
      <c r="AD90" s="306"/>
      <c r="AE90" s="306"/>
      <c r="AF90" s="306"/>
      <c r="AG90" s="306"/>
      <c r="AH90" s="306"/>
      <c r="AI90" s="306"/>
      <c r="AJ90" s="306"/>
      <c r="AK90" s="306"/>
      <c r="AL90" s="306"/>
      <c r="AM90" s="306"/>
      <c r="AN90" s="306"/>
    </row>
    <row r="91" spans="3:40" ht="20.100000000000001" customHeight="1">
      <c r="C91" s="288"/>
      <c r="D91" s="289"/>
      <c r="AC91" s="306"/>
      <c r="AD91" s="306"/>
      <c r="AE91" s="306"/>
      <c r="AF91" s="306"/>
      <c r="AG91" s="306"/>
      <c r="AH91" s="306"/>
      <c r="AI91" s="306"/>
      <c r="AJ91" s="306"/>
      <c r="AK91" s="306"/>
      <c r="AL91" s="306"/>
      <c r="AM91" s="306"/>
      <c r="AN91" s="306"/>
    </row>
    <row r="92" spans="3:40" ht="20.100000000000001" customHeight="1">
      <c r="C92" s="288"/>
      <c r="D92" s="289"/>
      <c r="S92" s="313"/>
      <c r="AC92" s="306"/>
      <c r="AD92" s="306"/>
      <c r="AE92" s="306"/>
      <c r="AF92" s="306"/>
      <c r="AG92" s="306"/>
      <c r="AH92" s="306"/>
      <c r="AI92" s="306"/>
      <c r="AJ92" s="306"/>
      <c r="AK92" s="306"/>
      <c r="AL92" s="306"/>
      <c r="AM92" s="306"/>
      <c r="AN92" s="306"/>
    </row>
    <row r="93" spans="3:40" ht="20.100000000000001" customHeight="1">
      <c r="C93" s="288"/>
      <c r="D93" s="289"/>
      <c r="AC93" s="306"/>
      <c r="AD93" s="306"/>
      <c r="AE93" s="306"/>
      <c r="AF93" s="306"/>
      <c r="AG93" s="306"/>
      <c r="AH93" s="306"/>
      <c r="AI93" s="306"/>
      <c r="AJ93" s="306"/>
      <c r="AK93" s="306"/>
      <c r="AL93" s="306"/>
      <c r="AM93" s="306"/>
      <c r="AN93" s="306"/>
    </row>
    <row r="94" spans="3:40" ht="20.100000000000001" customHeight="1">
      <c r="C94" s="288"/>
      <c r="D94" s="289"/>
      <c r="AC94" s="306"/>
      <c r="AD94" s="306"/>
      <c r="AE94" s="306"/>
      <c r="AF94" s="306"/>
      <c r="AG94" s="306"/>
      <c r="AH94" s="306"/>
      <c r="AI94" s="306"/>
      <c r="AJ94" s="306"/>
      <c r="AK94" s="306"/>
      <c r="AL94" s="306"/>
      <c r="AM94" s="306"/>
      <c r="AN94" s="306"/>
    </row>
    <row r="95" spans="3:40" ht="20.100000000000001" customHeight="1">
      <c r="C95" s="288"/>
      <c r="D95" s="289"/>
      <c r="AC95" s="306"/>
      <c r="AD95" s="306"/>
      <c r="AE95" s="306"/>
      <c r="AF95" s="306"/>
      <c r="AG95" s="306"/>
      <c r="AH95" s="306"/>
      <c r="AI95" s="306"/>
      <c r="AJ95" s="306"/>
      <c r="AK95" s="306"/>
      <c r="AL95" s="306"/>
      <c r="AM95" s="306"/>
      <c r="AN95" s="306"/>
    </row>
    <row r="96" spans="3:40" ht="20.100000000000001" customHeight="1">
      <c r="AC96" s="306"/>
      <c r="AD96" s="306"/>
      <c r="AE96" s="306"/>
      <c r="AF96" s="306"/>
      <c r="AG96" s="306"/>
      <c r="AH96" s="306"/>
      <c r="AI96" s="306"/>
      <c r="AJ96" s="306"/>
      <c r="AK96" s="306"/>
      <c r="AL96" s="306"/>
      <c r="AM96" s="306"/>
      <c r="AN96" s="306"/>
    </row>
    <row r="97" spans="25:40" ht="20.100000000000001" customHeight="1">
      <c r="AC97" s="306"/>
      <c r="AD97" s="306"/>
      <c r="AE97" s="306"/>
      <c r="AF97" s="306"/>
      <c r="AG97" s="306"/>
      <c r="AH97" s="306"/>
      <c r="AI97" s="306"/>
      <c r="AJ97" s="306"/>
      <c r="AK97" s="306"/>
      <c r="AL97" s="306"/>
      <c r="AM97" s="306"/>
      <c r="AN97" s="306"/>
    </row>
    <row r="98" spans="25:40" ht="20.100000000000001" customHeight="1">
      <c r="AC98" s="306"/>
      <c r="AD98" s="306"/>
      <c r="AE98" s="306"/>
      <c r="AF98" s="306"/>
      <c r="AG98" s="306"/>
      <c r="AH98" s="306"/>
      <c r="AI98" s="306"/>
      <c r="AJ98" s="306"/>
      <c r="AK98" s="306"/>
      <c r="AL98" s="306"/>
      <c r="AM98" s="306"/>
      <c r="AN98" s="306"/>
    </row>
    <row r="99" spans="25:40" ht="20.100000000000001" customHeight="1">
      <c r="AC99" s="306"/>
      <c r="AD99" s="306"/>
      <c r="AE99" s="306"/>
      <c r="AF99" s="306"/>
      <c r="AG99" s="306"/>
      <c r="AH99" s="306"/>
      <c r="AI99" s="306"/>
      <c r="AJ99" s="306"/>
      <c r="AK99" s="306"/>
      <c r="AL99" s="306"/>
      <c r="AM99" s="306"/>
      <c r="AN99" s="306"/>
    </row>
    <row r="100" spans="25:40" ht="20.100000000000001" customHeight="1">
      <c r="AC100" s="306"/>
      <c r="AD100" s="306"/>
      <c r="AE100" s="306"/>
      <c r="AF100" s="306"/>
      <c r="AG100" s="306"/>
      <c r="AH100" s="306"/>
      <c r="AI100" s="306"/>
      <c r="AJ100" s="306"/>
      <c r="AK100" s="306"/>
      <c r="AL100" s="306"/>
      <c r="AM100" s="306"/>
      <c r="AN100" s="306"/>
    </row>
    <row r="101" spans="25:40" ht="20.100000000000001" customHeight="1">
      <c r="AC101" s="306"/>
      <c r="AD101" s="306"/>
      <c r="AE101" s="306"/>
      <c r="AF101" s="306"/>
      <c r="AG101" s="306"/>
      <c r="AH101" s="306"/>
      <c r="AI101" s="306"/>
      <c r="AJ101" s="306"/>
      <c r="AK101" s="306"/>
      <c r="AL101" s="306"/>
      <c r="AM101" s="306"/>
      <c r="AN101" s="306"/>
    </row>
    <row r="102" spans="25:40" ht="20.100000000000001" customHeight="1">
      <c r="AC102" s="306"/>
      <c r="AD102" s="306"/>
      <c r="AE102" s="306"/>
      <c r="AF102" s="306"/>
      <c r="AG102" s="306"/>
      <c r="AH102" s="306"/>
      <c r="AI102" s="306"/>
      <c r="AJ102" s="306"/>
      <c r="AK102" s="306"/>
      <c r="AL102" s="306"/>
      <c r="AM102" s="306"/>
      <c r="AN102" s="306"/>
    </row>
    <row r="103" spans="25:40" ht="20.100000000000001" customHeight="1">
      <c r="Y103" s="291"/>
      <c r="Z103" s="291"/>
      <c r="AA103" s="292"/>
      <c r="AB103" s="351"/>
      <c r="AC103" s="351"/>
      <c r="AD103" s="351"/>
      <c r="AE103" s="351"/>
      <c r="AF103" s="306"/>
      <c r="AG103" s="306"/>
      <c r="AH103" s="306"/>
      <c r="AI103" s="306"/>
      <c r="AJ103" s="306"/>
      <c r="AK103" s="306"/>
      <c r="AL103" s="306"/>
      <c r="AM103" s="306"/>
      <c r="AN103" s="306"/>
    </row>
    <row r="104" spans="25:40" ht="20.100000000000001" customHeight="1">
      <c r="Y104" s="291"/>
      <c r="Z104" s="291"/>
      <c r="AA104" s="292"/>
      <c r="AB104" s="351"/>
      <c r="AC104" s="351"/>
      <c r="AD104" s="351"/>
      <c r="AE104" s="351"/>
      <c r="AF104" s="306"/>
      <c r="AG104" s="306"/>
      <c r="AH104" s="306"/>
      <c r="AI104" s="306"/>
      <c r="AJ104" s="306"/>
      <c r="AK104" s="306"/>
      <c r="AL104" s="306"/>
      <c r="AM104" s="306"/>
      <c r="AN104" s="306"/>
    </row>
    <row r="105" spans="25:40" ht="20.100000000000001" customHeight="1">
      <c r="Y105" s="291"/>
      <c r="Z105" s="291"/>
      <c r="AA105" s="292"/>
      <c r="AB105" s="351"/>
      <c r="AC105" s="351"/>
      <c r="AD105" s="351"/>
      <c r="AE105" s="351"/>
      <c r="AF105" s="306"/>
      <c r="AG105" s="306"/>
      <c r="AH105" s="306"/>
      <c r="AI105" s="306"/>
      <c r="AJ105" s="306"/>
      <c r="AK105" s="306"/>
      <c r="AL105" s="306"/>
      <c r="AM105" s="306"/>
      <c r="AN105" s="306"/>
    </row>
    <row r="106" spans="25:40" ht="20.100000000000001" customHeight="1">
      <c r="Y106" s="291"/>
      <c r="Z106" s="291"/>
      <c r="AA106" s="292"/>
      <c r="AB106" s="351"/>
      <c r="AC106" s="351"/>
      <c r="AD106" s="351"/>
      <c r="AE106" s="351"/>
      <c r="AF106" s="306"/>
      <c r="AG106" s="306"/>
      <c r="AH106" s="306"/>
      <c r="AI106" s="306"/>
      <c r="AJ106" s="306"/>
      <c r="AK106" s="306"/>
      <c r="AL106" s="306"/>
      <c r="AM106" s="306"/>
      <c r="AN106" s="306"/>
    </row>
    <row r="107" spans="25:40" ht="20.100000000000001" customHeight="1">
      <c r="Y107" s="291"/>
      <c r="Z107" s="291"/>
      <c r="AA107" s="292"/>
      <c r="AB107" s="351"/>
      <c r="AC107" s="351"/>
      <c r="AD107" s="351"/>
      <c r="AE107" s="351"/>
      <c r="AF107" s="306"/>
      <c r="AG107" s="306"/>
      <c r="AH107" s="306"/>
      <c r="AI107" s="306"/>
      <c r="AJ107" s="306"/>
      <c r="AK107" s="306"/>
      <c r="AL107" s="306"/>
      <c r="AM107" s="306"/>
      <c r="AN107" s="306"/>
    </row>
    <row r="108" spans="25:40" ht="20.100000000000001" customHeight="1">
      <c r="Y108" s="291"/>
      <c r="Z108" s="291"/>
      <c r="AA108" s="292"/>
      <c r="AB108" s="351"/>
      <c r="AC108" s="351"/>
      <c r="AD108" s="351"/>
      <c r="AE108" s="351"/>
      <c r="AF108" s="306"/>
      <c r="AG108" s="306"/>
      <c r="AH108" s="306"/>
      <c r="AI108" s="306"/>
      <c r="AJ108" s="306"/>
      <c r="AK108" s="306"/>
      <c r="AL108" s="306"/>
      <c r="AM108" s="306"/>
      <c r="AN108" s="306"/>
    </row>
    <row r="109" spans="25:40" ht="20.100000000000001" customHeight="1">
      <c r="Y109" s="291"/>
      <c r="Z109" s="291"/>
      <c r="AA109" s="292"/>
      <c r="AB109" s="351"/>
      <c r="AC109" s="351"/>
      <c r="AD109" s="351"/>
      <c r="AE109" s="351"/>
      <c r="AF109" s="306"/>
      <c r="AG109" s="306"/>
      <c r="AH109" s="306"/>
      <c r="AI109" s="306"/>
      <c r="AJ109" s="306"/>
      <c r="AK109" s="306"/>
      <c r="AL109" s="306"/>
      <c r="AM109" s="306"/>
      <c r="AN109" s="306"/>
    </row>
    <row r="110" spans="25:40" ht="20.100000000000001" customHeight="1">
      <c r="Y110" s="291"/>
      <c r="Z110" s="291"/>
      <c r="AA110" s="292"/>
      <c r="AB110" s="351"/>
      <c r="AC110" s="351"/>
      <c r="AD110" s="351"/>
      <c r="AE110" s="351"/>
      <c r="AF110" s="306"/>
      <c r="AG110" s="306"/>
      <c r="AH110" s="306"/>
      <c r="AI110" s="306"/>
      <c r="AJ110" s="306"/>
      <c r="AK110" s="306"/>
      <c r="AL110" s="306"/>
      <c r="AM110" s="306"/>
      <c r="AN110" s="306"/>
    </row>
    <row r="111" spans="25:40" ht="20.100000000000001" customHeight="1">
      <c r="Y111" s="291"/>
      <c r="Z111" s="291"/>
      <c r="AA111" s="292"/>
      <c r="AB111" s="351"/>
      <c r="AC111" s="351"/>
      <c r="AD111" s="351"/>
      <c r="AE111" s="351"/>
      <c r="AF111" s="306"/>
      <c r="AG111" s="306"/>
      <c r="AH111" s="306"/>
      <c r="AI111" s="306"/>
      <c r="AJ111" s="306"/>
      <c r="AK111" s="306"/>
      <c r="AL111" s="306"/>
      <c r="AM111" s="306"/>
      <c r="AN111" s="306"/>
    </row>
    <row r="112" spans="25:40" ht="20.100000000000001" customHeight="1">
      <c r="Y112" s="291"/>
      <c r="Z112" s="291"/>
      <c r="AA112" s="292"/>
      <c r="AB112" s="351"/>
      <c r="AC112" s="351"/>
      <c r="AD112" s="351"/>
      <c r="AE112" s="351"/>
      <c r="AF112" s="306"/>
      <c r="AG112" s="306"/>
      <c r="AH112" s="306"/>
      <c r="AI112" s="306"/>
      <c r="AJ112" s="306"/>
      <c r="AK112" s="306"/>
      <c r="AL112" s="306"/>
      <c r="AM112" s="306"/>
      <c r="AN112" s="306"/>
    </row>
    <row r="113" spans="25:40" ht="20.100000000000001" customHeight="1">
      <c r="Y113" s="291"/>
      <c r="Z113" s="291"/>
      <c r="AA113" s="292"/>
      <c r="AB113" s="351"/>
      <c r="AC113" s="351"/>
      <c r="AD113" s="351"/>
      <c r="AE113" s="351"/>
      <c r="AF113" s="306"/>
      <c r="AG113" s="306"/>
      <c r="AH113" s="306"/>
      <c r="AI113" s="306"/>
      <c r="AJ113" s="306"/>
      <c r="AK113" s="306"/>
      <c r="AL113" s="306"/>
      <c r="AM113" s="306"/>
      <c r="AN113" s="306"/>
    </row>
    <row r="114" spans="25:40" ht="20.100000000000001" customHeight="1">
      <c r="Y114" s="291"/>
      <c r="Z114" s="291"/>
      <c r="AA114" s="292"/>
      <c r="AB114" s="351"/>
      <c r="AC114" s="351"/>
      <c r="AD114" s="351"/>
      <c r="AE114" s="351"/>
      <c r="AF114" s="306"/>
      <c r="AG114" s="306"/>
      <c r="AH114" s="306"/>
      <c r="AI114" s="306"/>
      <c r="AJ114" s="306"/>
      <c r="AK114" s="306"/>
      <c r="AL114" s="306"/>
      <c r="AM114" s="306"/>
      <c r="AN114" s="306"/>
    </row>
    <row r="115" spans="25:40" ht="20.100000000000001" customHeight="1">
      <c r="Z115" s="291"/>
      <c r="AA115" s="291"/>
      <c r="AB115" s="292"/>
      <c r="AC115" s="351"/>
      <c r="AD115" s="351"/>
      <c r="AE115" s="351"/>
      <c r="AF115" s="351"/>
      <c r="AG115" s="306"/>
      <c r="AH115" s="306"/>
      <c r="AI115" s="306"/>
      <c r="AJ115" s="306"/>
      <c r="AK115" s="306"/>
      <c r="AL115" s="306"/>
      <c r="AM115" s="306"/>
      <c r="AN115" s="306"/>
    </row>
    <row r="116" spans="25:40" ht="20.100000000000001" customHeight="1">
      <c r="Z116" s="291"/>
      <c r="AA116" s="291"/>
      <c r="AB116" s="292"/>
      <c r="AC116" s="351"/>
      <c r="AD116" s="351"/>
      <c r="AE116" s="351"/>
      <c r="AF116" s="351"/>
      <c r="AG116" s="306"/>
      <c r="AH116" s="306"/>
      <c r="AI116" s="306"/>
      <c r="AJ116" s="306"/>
      <c r="AK116" s="306"/>
      <c r="AL116" s="306"/>
      <c r="AM116" s="306"/>
      <c r="AN116" s="306"/>
    </row>
    <row r="117" spans="25:40" ht="20.100000000000001" customHeight="1">
      <c r="AC117" s="306"/>
      <c r="AD117" s="351"/>
      <c r="AE117" s="351"/>
      <c r="AF117" s="351"/>
      <c r="AG117" s="306"/>
      <c r="AH117" s="306"/>
      <c r="AI117" s="306"/>
      <c r="AJ117" s="306"/>
      <c r="AK117" s="306"/>
      <c r="AL117" s="306"/>
      <c r="AM117" s="306"/>
      <c r="AN117" s="306"/>
    </row>
    <row r="118" spans="25:40" ht="20.100000000000001" customHeight="1">
      <c r="Z118" s="291"/>
      <c r="AA118" s="291"/>
      <c r="AB118" s="292"/>
      <c r="AC118" s="351"/>
      <c r="AD118" s="351"/>
      <c r="AE118" s="351"/>
      <c r="AF118" s="351"/>
      <c r="AG118" s="306"/>
      <c r="AH118" s="306"/>
      <c r="AI118" s="306"/>
      <c r="AJ118" s="306"/>
      <c r="AK118" s="306"/>
      <c r="AL118" s="306"/>
      <c r="AM118" s="306"/>
      <c r="AN118" s="306"/>
    </row>
    <row r="119" spans="25:40" ht="20.100000000000001" customHeight="1">
      <c r="AB119" s="291"/>
      <c r="AC119" s="291"/>
      <c r="AD119" s="292"/>
      <c r="AE119" s="351"/>
      <c r="AF119" s="351"/>
      <c r="AG119" s="351"/>
      <c r="AH119" s="351"/>
      <c r="AI119" s="306"/>
      <c r="AJ119" s="306"/>
      <c r="AK119" s="306"/>
      <c r="AL119" s="306"/>
      <c r="AM119" s="306"/>
      <c r="AN119" s="306"/>
    </row>
    <row r="120" spans="25:40" ht="20.100000000000001" customHeight="1">
      <c r="AC120" s="306"/>
      <c r="AD120" s="306"/>
      <c r="AE120" s="351"/>
      <c r="AF120" s="351"/>
      <c r="AG120" s="351"/>
      <c r="AH120" s="351"/>
      <c r="AI120" s="306"/>
      <c r="AJ120" s="306"/>
      <c r="AK120" s="306"/>
      <c r="AL120" s="306"/>
      <c r="AM120" s="306"/>
      <c r="AN120" s="306"/>
    </row>
    <row r="121" spans="25:40" ht="20.100000000000001" customHeight="1">
      <c r="AC121" s="306"/>
      <c r="AD121" s="306"/>
      <c r="AE121" s="306"/>
      <c r="AF121" s="351"/>
      <c r="AG121" s="351"/>
      <c r="AH121" s="351"/>
      <c r="AI121" s="351"/>
      <c r="AJ121" s="306"/>
      <c r="AK121" s="306"/>
      <c r="AL121" s="306"/>
      <c r="AM121" s="306"/>
      <c r="AN121" s="306"/>
    </row>
    <row r="122" spans="25:40" ht="20.100000000000001" customHeight="1">
      <c r="AC122" s="306"/>
      <c r="AD122" s="306"/>
      <c r="AE122" s="351"/>
      <c r="AF122" s="351"/>
      <c r="AG122" s="351"/>
      <c r="AH122" s="351"/>
      <c r="AI122" s="306"/>
      <c r="AJ122" s="306"/>
      <c r="AK122" s="306"/>
      <c r="AL122" s="306"/>
      <c r="AM122" s="306"/>
      <c r="AN122" s="306"/>
    </row>
    <row r="123" spans="25:40" ht="20.100000000000001" customHeight="1">
      <c r="AC123" s="306"/>
      <c r="AD123" s="306"/>
      <c r="AE123" s="351"/>
      <c r="AF123" s="351"/>
      <c r="AG123" s="351"/>
      <c r="AH123" s="351"/>
      <c r="AI123" s="306"/>
      <c r="AJ123" s="306"/>
      <c r="AK123" s="306"/>
      <c r="AL123" s="306"/>
      <c r="AM123" s="306"/>
      <c r="AN123" s="306"/>
    </row>
    <row r="124" spans="25:40" ht="20.100000000000001" customHeight="1">
      <c r="AC124" s="306"/>
      <c r="AD124" s="306"/>
      <c r="AE124" s="351"/>
      <c r="AF124" s="351"/>
      <c r="AG124" s="351"/>
      <c r="AH124" s="351"/>
      <c r="AI124" s="306"/>
      <c r="AJ124" s="306"/>
      <c r="AK124" s="306"/>
      <c r="AL124" s="306"/>
      <c r="AM124" s="306"/>
      <c r="AN124" s="306"/>
    </row>
    <row r="125" spans="25:40" ht="20.100000000000001" customHeight="1">
      <c r="AC125" s="306"/>
      <c r="AD125" s="306"/>
      <c r="AE125" s="351"/>
      <c r="AF125" s="351"/>
      <c r="AG125" s="351"/>
      <c r="AH125" s="351"/>
      <c r="AI125" s="306"/>
      <c r="AJ125" s="306"/>
      <c r="AK125" s="306"/>
      <c r="AL125" s="306"/>
      <c r="AM125" s="306"/>
      <c r="AN125" s="306"/>
    </row>
    <row r="126" spans="25:40" ht="20.100000000000001" customHeight="1">
      <c r="AC126" s="306"/>
      <c r="AD126" s="306"/>
      <c r="AE126" s="351"/>
      <c r="AF126" s="351"/>
      <c r="AG126" s="351"/>
      <c r="AH126" s="351"/>
      <c r="AI126" s="306"/>
      <c r="AJ126" s="306"/>
      <c r="AK126" s="306"/>
      <c r="AL126" s="306"/>
      <c r="AM126" s="306"/>
      <c r="AN126" s="306"/>
    </row>
    <row r="127" spans="25:40" ht="20.100000000000001" customHeight="1">
      <c r="AB127" s="291"/>
      <c r="AC127" s="291"/>
      <c r="AD127" s="292"/>
      <c r="AE127" s="444"/>
      <c r="AF127" s="351"/>
      <c r="AG127" s="351"/>
      <c r="AH127" s="351"/>
      <c r="AI127" s="306"/>
      <c r="AJ127" s="306"/>
      <c r="AK127" s="306"/>
      <c r="AL127" s="306"/>
      <c r="AM127" s="306"/>
      <c r="AN127" s="306"/>
    </row>
    <row r="128" spans="25:40" ht="20.100000000000001" customHeight="1">
      <c r="AC128" s="306"/>
      <c r="AD128" s="306"/>
      <c r="AE128" s="306"/>
      <c r="AF128" s="351"/>
      <c r="AG128" s="351"/>
      <c r="AH128" s="351"/>
      <c r="AI128" s="306"/>
      <c r="AJ128" s="306"/>
      <c r="AK128" s="306"/>
      <c r="AL128" s="306"/>
      <c r="AM128" s="306"/>
      <c r="AN128" s="306"/>
    </row>
    <row r="129" spans="22:40" ht="20.100000000000001" customHeight="1">
      <c r="AC129" s="306"/>
      <c r="AD129" s="306"/>
      <c r="AE129" s="306"/>
      <c r="AF129" s="351"/>
      <c r="AG129" s="351"/>
      <c r="AH129" s="351"/>
      <c r="AI129" s="306"/>
      <c r="AJ129" s="306"/>
      <c r="AK129" s="306"/>
      <c r="AL129" s="306"/>
      <c r="AM129" s="306"/>
      <c r="AN129" s="306"/>
    </row>
    <row r="130" spans="22:40" ht="20.100000000000001" customHeight="1">
      <c r="AC130" s="306"/>
      <c r="AD130" s="306"/>
      <c r="AE130" s="306"/>
      <c r="AF130" s="351"/>
      <c r="AG130" s="351"/>
      <c r="AH130" s="351"/>
      <c r="AI130" s="306"/>
      <c r="AJ130" s="306"/>
      <c r="AK130" s="306"/>
      <c r="AL130" s="306"/>
      <c r="AM130" s="306"/>
      <c r="AN130" s="306"/>
    </row>
    <row r="131" spans="22:40" ht="20.100000000000001" customHeight="1">
      <c r="AC131" s="306"/>
      <c r="AD131" s="306"/>
      <c r="AE131" s="306"/>
      <c r="AF131" s="351"/>
      <c r="AG131" s="351"/>
      <c r="AH131" s="351"/>
      <c r="AI131" s="306"/>
      <c r="AJ131" s="306"/>
      <c r="AK131" s="306"/>
      <c r="AL131" s="306"/>
      <c r="AM131" s="306"/>
      <c r="AN131" s="306"/>
    </row>
    <row r="132" spans="22:40" ht="20.100000000000001" customHeight="1">
      <c r="AC132" s="306"/>
      <c r="AD132" s="306"/>
      <c r="AE132" s="306"/>
      <c r="AF132" s="351"/>
      <c r="AG132" s="351"/>
      <c r="AH132" s="351"/>
      <c r="AI132" s="306"/>
      <c r="AJ132" s="306"/>
      <c r="AK132" s="306"/>
      <c r="AL132" s="306"/>
      <c r="AM132" s="306"/>
      <c r="AN132" s="306"/>
    </row>
    <row r="133" spans="22:40" ht="20.100000000000001" customHeight="1" thickBot="1">
      <c r="AB133" s="291"/>
      <c r="AC133" s="291"/>
      <c r="AD133" s="292"/>
      <c r="AE133" s="306"/>
      <c r="AF133" s="351"/>
      <c r="AG133" s="351"/>
      <c r="AH133" s="351"/>
      <c r="AI133" s="306"/>
      <c r="AJ133" s="306"/>
      <c r="AK133" s="306"/>
      <c r="AL133" s="306"/>
      <c r="AM133" s="306"/>
      <c r="AN133" s="306"/>
    </row>
    <row r="134" spans="22:40" ht="20.100000000000001" customHeight="1">
      <c r="V134" s="445" t="s">
        <v>922</v>
      </c>
      <c r="W134" s="445"/>
      <c r="X134" s="446"/>
      <c r="Y134" s="447" t="s">
        <v>921</v>
      </c>
      <c r="Z134" s="445"/>
      <c r="AA134" s="446"/>
      <c r="AB134" s="447" t="s">
        <v>920</v>
      </c>
      <c r="AC134" s="445"/>
      <c r="AD134" s="448"/>
      <c r="AE134" s="306"/>
      <c r="AF134" s="351"/>
      <c r="AG134" s="351"/>
      <c r="AH134" s="351"/>
      <c r="AI134" s="306"/>
      <c r="AJ134" s="306"/>
      <c r="AK134" s="306"/>
      <c r="AL134" s="306"/>
      <c r="AM134" s="306"/>
      <c r="AN134" s="306"/>
    </row>
    <row r="135" spans="22:40" ht="20.100000000000001" customHeight="1" thickBot="1">
      <c r="V135" s="449" t="s">
        <v>923</v>
      </c>
      <c r="W135" s="449"/>
      <c r="X135" s="450"/>
      <c r="Y135" s="451" t="s">
        <v>924</v>
      </c>
      <c r="Z135" s="449"/>
      <c r="AA135" s="450"/>
      <c r="AB135" s="451" t="s">
        <v>925</v>
      </c>
      <c r="AC135" s="449"/>
      <c r="AD135" s="452"/>
      <c r="AE135" s="444"/>
      <c r="AF135" s="351"/>
      <c r="AG135" s="351"/>
      <c r="AH135" s="351"/>
      <c r="AI135" s="306"/>
      <c r="AJ135" s="306"/>
      <c r="AK135" s="306"/>
      <c r="AL135" s="306"/>
      <c r="AM135" s="306"/>
      <c r="AN135" s="306"/>
    </row>
    <row r="136" spans="22:40" ht="20.100000000000001" customHeight="1" thickBot="1">
      <c r="V136" s="453" t="e">
        <f>IF(#REF!="Ⅰ",2.2,IF(#REF!="Ⅱ",2.6,3.1))</f>
        <v>#REF!</v>
      </c>
      <c r="W136" s="454"/>
      <c r="X136" s="454"/>
      <c r="Y136" s="455" t="e">
        <f>($V$136-$AB$136)/35*(40-#REF!)+$AB$136</f>
        <v>#REF!</v>
      </c>
      <c r="Z136" s="454"/>
      <c r="AA136" s="454"/>
      <c r="AB136" s="456" t="e">
        <f>IF(W104="Ⅰ",1.9,IF(#REF!="Ⅱ",2.1,2.3))</f>
        <v>#REF!</v>
      </c>
      <c r="AC136" s="454"/>
      <c r="AD136" s="457"/>
      <c r="AE136" s="306"/>
      <c r="AF136" s="306"/>
      <c r="AG136" s="351"/>
      <c r="AH136" s="351"/>
      <c r="AI136" s="306"/>
      <c r="AJ136" s="306"/>
      <c r="AK136" s="306"/>
      <c r="AL136" s="306"/>
      <c r="AM136" s="306"/>
      <c r="AN136" s="306"/>
    </row>
    <row r="137" spans="22:40" ht="20.100000000000001" customHeight="1">
      <c r="AC137" s="306"/>
      <c r="AD137" s="306"/>
      <c r="AE137" s="306"/>
      <c r="AF137" s="306"/>
      <c r="AG137" s="351"/>
      <c r="AH137" s="351"/>
      <c r="AI137" s="306"/>
      <c r="AJ137" s="306"/>
      <c r="AK137" s="306"/>
      <c r="AL137" s="306"/>
      <c r="AM137" s="306"/>
      <c r="AN137" s="306"/>
    </row>
    <row r="138" spans="22:40" ht="20.100000000000001" customHeight="1">
      <c r="AC138" s="306"/>
      <c r="AD138" s="306"/>
      <c r="AE138" s="306"/>
      <c r="AF138" s="306"/>
      <c r="AG138" s="306"/>
      <c r="AH138" s="306"/>
      <c r="AI138" s="306"/>
      <c r="AJ138" s="306"/>
      <c r="AK138" s="306"/>
      <c r="AL138" s="306"/>
      <c r="AM138" s="306"/>
      <c r="AN138" s="306"/>
    </row>
    <row r="139" spans="22:40" ht="20.100000000000001" customHeight="1">
      <c r="AC139" s="306"/>
      <c r="AD139" s="306"/>
      <c r="AE139" s="306"/>
      <c r="AF139" s="306"/>
      <c r="AG139" s="306"/>
      <c r="AH139" s="306"/>
      <c r="AI139" s="306"/>
      <c r="AJ139" s="306"/>
      <c r="AK139" s="306"/>
      <c r="AL139" s="306"/>
      <c r="AM139" s="306"/>
      <c r="AN139" s="306"/>
    </row>
    <row r="140" spans="22:40" ht="20.100000000000001" customHeight="1">
      <c r="AA140" s="292"/>
      <c r="AB140" s="351"/>
      <c r="AC140" s="351"/>
      <c r="AD140" s="351"/>
      <c r="AE140" s="306"/>
      <c r="AF140" s="306"/>
      <c r="AG140" s="306"/>
      <c r="AH140" s="306"/>
      <c r="AI140" s="306"/>
      <c r="AJ140" s="306"/>
      <c r="AK140" s="306"/>
      <c r="AL140" s="306"/>
      <c r="AM140" s="306"/>
      <c r="AN140" s="306"/>
    </row>
    <row r="141" spans="22:40" ht="20.100000000000001" customHeight="1">
      <c r="AA141" s="292"/>
      <c r="AB141" s="351"/>
      <c r="AC141" s="351"/>
      <c r="AD141" s="351"/>
      <c r="AE141" s="306"/>
      <c r="AF141" s="306"/>
      <c r="AG141" s="306"/>
      <c r="AH141" s="306"/>
      <c r="AI141" s="306"/>
      <c r="AJ141" s="306"/>
      <c r="AK141" s="306"/>
      <c r="AL141" s="306"/>
      <c r="AM141" s="306"/>
      <c r="AN141" s="306"/>
    </row>
    <row r="142" spans="22:40" ht="20.100000000000001" customHeight="1">
      <c r="AA142" s="292"/>
      <c r="AB142" s="351"/>
      <c r="AC142" s="351"/>
      <c r="AD142" s="351"/>
      <c r="AE142" s="306"/>
      <c r="AF142" s="306"/>
      <c r="AG142" s="306"/>
      <c r="AH142" s="306"/>
      <c r="AI142" s="306"/>
      <c r="AJ142" s="306"/>
      <c r="AK142" s="306"/>
      <c r="AL142" s="306"/>
      <c r="AM142" s="306"/>
      <c r="AN142" s="306"/>
    </row>
    <row r="143" spans="22:40" ht="20.100000000000001" customHeight="1">
      <c r="AA143" s="292"/>
      <c r="AB143" s="351"/>
      <c r="AC143" s="351"/>
      <c r="AD143" s="351"/>
      <c r="AE143" s="351"/>
      <c r="AF143" s="306"/>
      <c r="AG143" s="306"/>
      <c r="AH143" s="306"/>
      <c r="AI143" s="306"/>
      <c r="AJ143" s="306"/>
      <c r="AK143" s="306"/>
      <c r="AL143" s="306"/>
      <c r="AM143" s="306"/>
      <c r="AN143" s="306"/>
    </row>
    <row r="144" spans="22:40" ht="20.100000000000001" customHeight="1">
      <c r="AA144" s="292"/>
      <c r="AB144" s="351"/>
      <c r="AC144" s="351"/>
      <c r="AD144" s="351"/>
      <c r="AE144" s="351"/>
      <c r="AF144" s="306"/>
      <c r="AG144" s="306"/>
      <c r="AH144" s="306"/>
      <c r="AI144" s="306"/>
      <c r="AJ144" s="306"/>
      <c r="AK144" s="306"/>
      <c r="AL144" s="306"/>
      <c r="AM144" s="306"/>
      <c r="AN144" s="306"/>
    </row>
    <row r="145" spans="27:40" ht="20.100000000000001" customHeight="1">
      <c r="AA145" s="292"/>
      <c r="AB145" s="351"/>
      <c r="AC145" s="351"/>
      <c r="AD145" s="351"/>
      <c r="AE145" s="351"/>
      <c r="AF145" s="306"/>
      <c r="AG145" s="306"/>
      <c r="AH145" s="306"/>
      <c r="AI145" s="306"/>
      <c r="AJ145" s="306"/>
      <c r="AK145" s="306"/>
      <c r="AL145" s="306"/>
      <c r="AM145" s="306"/>
      <c r="AN145" s="306"/>
    </row>
    <row r="146" spans="27:40" ht="20.100000000000001" customHeight="1">
      <c r="AA146" s="292"/>
      <c r="AB146" s="351"/>
      <c r="AC146" s="351"/>
      <c r="AD146" s="351"/>
      <c r="AE146" s="351"/>
      <c r="AF146" s="306"/>
      <c r="AG146" s="306"/>
      <c r="AH146" s="306"/>
      <c r="AI146" s="306"/>
      <c r="AJ146" s="306"/>
      <c r="AK146" s="306"/>
      <c r="AL146" s="306"/>
      <c r="AM146" s="306"/>
      <c r="AN146" s="306"/>
    </row>
    <row r="147" spans="27:40" ht="20.100000000000001" customHeight="1">
      <c r="AA147" s="292"/>
      <c r="AB147" s="351"/>
      <c r="AC147" s="351"/>
      <c r="AD147" s="351"/>
      <c r="AE147" s="351"/>
      <c r="AF147" s="306"/>
      <c r="AG147" s="306"/>
      <c r="AH147" s="306"/>
      <c r="AI147" s="306"/>
      <c r="AJ147" s="306"/>
      <c r="AK147" s="306"/>
      <c r="AL147" s="306"/>
      <c r="AM147" s="306"/>
      <c r="AN147" s="306"/>
    </row>
    <row r="148" spans="27:40" ht="20.100000000000001" customHeight="1">
      <c r="AA148" s="292"/>
      <c r="AB148" s="351"/>
      <c r="AC148" s="351"/>
      <c r="AD148" s="351"/>
      <c r="AE148" s="351"/>
      <c r="AF148" s="306"/>
      <c r="AG148" s="306"/>
      <c r="AH148" s="306"/>
      <c r="AI148" s="306"/>
      <c r="AJ148" s="306"/>
      <c r="AK148" s="306"/>
      <c r="AL148" s="306"/>
      <c r="AM148" s="306"/>
      <c r="AN148" s="306"/>
    </row>
    <row r="149" spans="27:40" ht="20.100000000000001" customHeight="1">
      <c r="AA149" s="292"/>
      <c r="AB149" s="351"/>
      <c r="AC149" s="351"/>
      <c r="AD149" s="351"/>
      <c r="AE149" s="351"/>
      <c r="AF149" s="306"/>
      <c r="AG149" s="306"/>
      <c r="AH149" s="306"/>
      <c r="AI149" s="306"/>
      <c r="AJ149" s="306"/>
      <c r="AK149" s="306"/>
      <c r="AL149" s="306"/>
      <c r="AM149" s="306"/>
      <c r="AN149" s="306"/>
    </row>
    <row r="150" spans="27:40" ht="20.100000000000001" customHeight="1">
      <c r="AA150" s="292"/>
      <c r="AB150" s="292"/>
      <c r="AC150" s="292"/>
      <c r="AD150" s="292"/>
      <c r="AE150" s="351"/>
      <c r="AF150" s="306"/>
      <c r="AG150" s="306"/>
      <c r="AH150" s="306"/>
      <c r="AI150" s="306"/>
      <c r="AJ150" s="306"/>
      <c r="AK150" s="306"/>
      <c r="AL150" s="306"/>
      <c r="AM150" s="306"/>
      <c r="AN150" s="306"/>
    </row>
    <row r="151" spans="27:40" ht="20.100000000000001" customHeight="1">
      <c r="AC151" s="306"/>
      <c r="AD151" s="306"/>
      <c r="AE151" s="306"/>
      <c r="AF151" s="306"/>
      <c r="AG151" s="306"/>
      <c r="AH151" s="306"/>
      <c r="AI151" s="306"/>
      <c r="AJ151" s="306"/>
      <c r="AK151" s="306"/>
      <c r="AL151" s="306"/>
      <c r="AM151" s="306"/>
      <c r="AN151" s="306"/>
    </row>
    <row r="152" spans="27:40" ht="20.100000000000001" customHeight="1">
      <c r="AC152" s="306"/>
      <c r="AD152" s="306"/>
      <c r="AE152" s="306"/>
      <c r="AF152" s="306"/>
      <c r="AG152" s="306"/>
      <c r="AH152" s="306"/>
      <c r="AI152" s="306"/>
      <c r="AJ152" s="306"/>
      <c r="AK152" s="306"/>
      <c r="AL152" s="306"/>
      <c r="AM152" s="306"/>
      <c r="AN152" s="306"/>
    </row>
    <row r="153" spans="27:40" ht="20.100000000000001" customHeight="1">
      <c r="AC153" s="306"/>
      <c r="AD153" s="306"/>
      <c r="AE153" s="306"/>
      <c r="AF153" s="306"/>
      <c r="AG153" s="306"/>
      <c r="AH153" s="306"/>
      <c r="AI153" s="306"/>
      <c r="AJ153" s="306"/>
      <c r="AK153" s="306"/>
      <c r="AL153" s="306"/>
      <c r="AM153" s="306"/>
      <c r="AN153" s="306"/>
    </row>
    <row r="154" spans="27:40" ht="67.5" customHeight="1">
      <c r="AC154" s="306"/>
      <c r="AD154" s="306"/>
      <c r="AE154" s="306"/>
      <c r="AF154" s="306"/>
      <c r="AG154" s="306"/>
      <c r="AH154" s="306"/>
      <c r="AI154" s="306"/>
      <c r="AJ154" s="306"/>
      <c r="AK154" s="306"/>
      <c r="AL154" s="306"/>
      <c r="AM154" s="306"/>
      <c r="AN154" s="306"/>
    </row>
    <row r="155" spans="27:40" ht="42.75" customHeight="1">
      <c r="AC155" s="306"/>
      <c r="AD155" s="306"/>
      <c r="AE155" s="306"/>
      <c r="AF155" s="306"/>
      <c r="AG155" s="306"/>
      <c r="AH155" s="306"/>
      <c r="AI155" s="306"/>
      <c r="AJ155" s="306"/>
      <c r="AK155" s="306"/>
      <c r="AL155" s="306"/>
      <c r="AM155" s="306"/>
      <c r="AN155" s="306"/>
    </row>
    <row r="156" spans="27:40" ht="20.100000000000001" customHeight="1">
      <c r="AC156" s="306"/>
      <c r="AD156" s="306"/>
      <c r="AE156" s="306"/>
      <c r="AF156" s="306"/>
      <c r="AG156" s="306"/>
      <c r="AH156" s="306"/>
      <c r="AI156" s="306"/>
      <c r="AJ156" s="306"/>
      <c r="AK156" s="306"/>
      <c r="AL156" s="306"/>
      <c r="AM156" s="306"/>
      <c r="AN156" s="306"/>
    </row>
    <row r="157" spans="27:40" ht="20.100000000000001" customHeight="1">
      <c r="AC157" s="306"/>
      <c r="AD157" s="306"/>
      <c r="AE157" s="306"/>
      <c r="AF157" s="306"/>
      <c r="AG157" s="306"/>
      <c r="AH157" s="306"/>
      <c r="AI157" s="306"/>
      <c r="AJ157" s="306"/>
      <c r="AK157" s="306"/>
      <c r="AL157" s="306"/>
      <c r="AM157" s="306"/>
      <c r="AN157" s="306"/>
    </row>
    <row r="167" spans="1:30" ht="20.100000000000001" customHeight="1">
      <c r="Y167" s="364"/>
      <c r="Z167" s="364"/>
      <c r="AA167" s="364"/>
      <c r="AB167" s="364"/>
      <c r="AC167" s="363"/>
      <c r="AD167" s="363"/>
    </row>
    <row r="170" spans="1:30" s="363" customFormat="1" ht="20.100000000000001" customHeight="1">
      <c r="A170" s="253"/>
      <c r="B170" s="253"/>
      <c r="C170" s="253"/>
      <c r="D170" s="253"/>
      <c r="E170" s="253"/>
      <c r="F170" s="253"/>
      <c r="G170" s="253"/>
      <c r="H170" s="253"/>
      <c r="I170" s="253"/>
      <c r="J170" s="253"/>
      <c r="K170" s="253"/>
      <c r="L170" s="253"/>
      <c r="M170" s="253"/>
      <c r="N170" s="253"/>
      <c r="O170" s="253"/>
      <c r="P170" s="253"/>
      <c r="Q170" s="306"/>
      <c r="R170" s="306"/>
      <c r="S170" s="306"/>
      <c r="T170" s="306"/>
      <c r="U170" s="306"/>
      <c r="V170" s="364"/>
      <c r="W170" s="364"/>
      <c r="X170" s="364"/>
      <c r="Y170" s="306"/>
      <c r="Z170" s="306"/>
      <c r="AA170" s="306"/>
      <c r="AB170" s="306"/>
      <c r="AC170" s="253"/>
      <c r="AD170" s="253"/>
    </row>
    <row r="185" spans="29:30" ht="20.100000000000001" customHeight="1">
      <c r="AC185" s="306"/>
      <c r="AD185" s="306"/>
    </row>
    <row r="186" spans="29:30" ht="20.100000000000001" customHeight="1">
      <c r="AC186" s="306"/>
      <c r="AD186" s="306"/>
    </row>
    <row r="187" spans="29:30" ht="20.100000000000001" customHeight="1">
      <c r="AC187" s="306"/>
      <c r="AD187" s="306"/>
    </row>
    <row r="197" ht="77.25" customHeight="1"/>
  </sheetData>
  <mergeCells count="14">
    <mergeCell ref="B5:H5"/>
    <mergeCell ref="D87:F88"/>
    <mergeCell ref="D89:F90"/>
    <mergeCell ref="L56:N57"/>
    <mergeCell ref="F58:N58"/>
    <mergeCell ref="F59:N59"/>
    <mergeCell ref="F60:H60"/>
    <mergeCell ref="F61:H61"/>
    <mergeCell ref="I60:N60"/>
    <mergeCell ref="I61:K61"/>
    <mergeCell ref="L61:N61"/>
    <mergeCell ref="I41:K43"/>
    <mergeCell ref="F56:H57"/>
    <mergeCell ref="I56:K57"/>
  </mergeCells>
  <phoneticPr fontId="14"/>
  <printOptions horizontalCentered="1"/>
  <pageMargins left="0.23622047244094491" right="0.23622047244094491" top="0.39370078740157483" bottom="0.39370078740157483" header="0.31496062992125984" footer="0.19685039370078741"/>
  <pageSetup paperSize="9" scale="79" firstPageNumber="0" orientation="portrait" horizontalDpi="300" verticalDpi="300" r:id="rId1"/>
  <headerFooter alignWithMargins="0"/>
  <rowBreaks count="1" manualBreakCount="1">
    <brk id="53" max="1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0"/>
  <sheetViews>
    <sheetView showGridLines="0" zoomScale="85" zoomScaleNormal="85" workbookViewId="0">
      <selection activeCell="A2" sqref="A2"/>
    </sheetView>
  </sheetViews>
  <sheetFormatPr defaultRowHeight="13.5"/>
  <cols>
    <col min="1" max="2" width="9.125" style="78" customWidth="1"/>
    <col min="3" max="3" width="10.25" style="79" customWidth="1"/>
    <col min="4" max="13" width="9.625" style="78" customWidth="1"/>
    <col min="14" max="14" width="10.625" style="78" customWidth="1"/>
    <col min="15" max="16384" width="9" style="78"/>
  </cols>
  <sheetData>
    <row r="1" spans="1:14" ht="18.75">
      <c r="A1" s="4" t="s">
        <v>800</v>
      </c>
    </row>
    <row r="2" spans="1:14" ht="17.100000000000001" customHeight="1"/>
    <row r="3" spans="1:14" ht="17.100000000000001" customHeight="1">
      <c r="A3" s="80" t="s">
        <v>801</v>
      </c>
      <c r="B3" s="81"/>
      <c r="C3" s="82" t="s">
        <v>11</v>
      </c>
      <c r="D3" s="889" t="s">
        <v>12</v>
      </c>
      <c r="E3" s="889"/>
      <c r="F3" s="889"/>
      <c r="G3" s="889"/>
      <c r="H3" s="889"/>
      <c r="I3" s="889"/>
      <c r="J3" s="889"/>
      <c r="K3" s="889"/>
      <c r="L3" s="889"/>
      <c r="M3" s="889"/>
      <c r="N3" s="889"/>
    </row>
    <row r="4" spans="1:14" ht="17.100000000000001" customHeight="1">
      <c r="A4" s="83"/>
      <c r="B4" s="84" t="s">
        <v>14</v>
      </c>
      <c r="C4" s="85" t="s">
        <v>13</v>
      </c>
      <c r="D4" s="890" t="s">
        <v>15</v>
      </c>
      <c r="E4" s="890"/>
      <c r="F4" s="890"/>
      <c r="G4" s="890"/>
      <c r="H4" s="890"/>
      <c r="I4" s="890"/>
      <c r="J4" s="890"/>
      <c r="K4" s="890"/>
      <c r="L4" s="890"/>
      <c r="M4" s="890"/>
      <c r="N4" s="890"/>
    </row>
    <row r="5" spans="1:14" ht="17.100000000000001" customHeight="1">
      <c r="A5" s="80"/>
      <c r="B5" s="86"/>
      <c r="C5" s="87" t="s">
        <v>17</v>
      </c>
      <c r="D5" s="13" t="s">
        <v>802</v>
      </c>
      <c r="E5" s="13"/>
      <c r="F5" s="13"/>
      <c r="G5" s="13"/>
      <c r="H5" s="13"/>
      <c r="I5" s="13"/>
      <c r="J5" s="13"/>
      <c r="K5" s="13"/>
      <c r="L5" s="13"/>
      <c r="M5" s="13"/>
      <c r="N5" s="88"/>
    </row>
    <row r="6" spans="1:14" ht="17.100000000000001" customHeight="1">
      <c r="A6" s="89"/>
      <c r="B6" s="90"/>
      <c r="C6" s="91"/>
      <c r="D6" s="92" t="s">
        <v>20</v>
      </c>
      <c r="E6" s="93" t="s">
        <v>21</v>
      </c>
      <c r="F6" s="93" t="s">
        <v>22</v>
      </c>
      <c r="G6" s="93" t="s">
        <v>23</v>
      </c>
      <c r="H6" s="93" t="s">
        <v>24</v>
      </c>
      <c r="I6" s="93" t="s">
        <v>25</v>
      </c>
      <c r="J6" s="93" t="s">
        <v>26</v>
      </c>
      <c r="K6" s="93" t="s">
        <v>27</v>
      </c>
      <c r="L6" s="93" t="s">
        <v>28</v>
      </c>
      <c r="M6" s="93" t="s">
        <v>29</v>
      </c>
      <c r="N6" s="94" t="s">
        <v>30</v>
      </c>
    </row>
    <row r="7" spans="1:14" ht="17.100000000000001" customHeight="1">
      <c r="A7" s="89" t="s">
        <v>19</v>
      </c>
      <c r="B7" s="90"/>
      <c r="C7" s="95" t="s">
        <v>62</v>
      </c>
      <c r="D7" s="22" t="s">
        <v>31</v>
      </c>
      <c r="E7" s="23" t="s">
        <v>32</v>
      </c>
      <c r="F7" s="23" t="s">
        <v>33</v>
      </c>
      <c r="G7" s="23" t="s">
        <v>34</v>
      </c>
      <c r="H7" s="23" t="s">
        <v>35</v>
      </c>
      <c r="I7" s="23"/>
      <c r="J7" s="23"/>
      <c r="K7" s="23" t="s">
        <v>36</v>
      </c>
      <c r="L7" s="23"/>
      <c r="M7" s="23"/>
      <c r="N7" s="24" t="s">
        <v>37</v>
      </c>
    </row>
    <row r="8" spans="1:14" ht="17.100000000000001" customHeight="1">
      <c r="A8" s="89"/>
      <c r="B8" s="90"/>
      <c r="C8" s="95"/>
      <c r="D8" s="22" t="s">
        <v>38</v>
      </c>
      <c r="E8" s="23"/>
      <c r="F8" s="23"/>
      <c r="G8" s="23" t="s">
        <v>39</v>
      </c>
      <c r="H8" s="23"/>
      <c r="I8" s="23"/>
      <c r="J8" s="23"/>
      <c r="K8" s="23"/>
      <c r="L8" s="23" t="s">
        <v>40</v>
      </c>
      <c r="M8" s="23" t="s">
        <v>41</v>
      </c>
      <c r="N8" s="24" t="s">
        <v>42</v>
      </c>
    </row>
    <row r="9" spans="1:14" ht="17.100000000000001" customHeight="1">
      <c r="A9" s="89"/>
      <c r="B9" s="90"/>
      <c r="C9" s="95"/>
      <c r="D9" s="22" t="s">
        <v>43</v>
      </c>
      <c r="E9" s="23" t="s">
        <v>44</v>
      </c>
      <c r="F9" s="23" t="s">
        <v>45</v>
      </c>
      <c r="G9" s="23" t="s">
        <v>46</v>
      </c>
      <c r="H9" s="23" t="s">
        <v>47</v>
      </c>
      <c r="I9" s="23"/>
      <c r="J9" s="23"/>
      <c r="K9" s="23"/>
      <c r="L9" s="23" t="s">
        <v>48</v>
      </c>
      <c r="M9" s="23"/>
      <c r="N9" s="24"/>
    </row>
    <row r="10" spans="1:14" ht="17.100000000000001" customHeight="1">
      <c r="A10" s="89"/>
      <c r="B10" s="90"/>
      <c r="C10" s="95"/>
      <c r="D10" s="22" t="s">
        <v>49</v>
      </c>
      <c r="E10" s="23"/>
      <c r="F10" s="23"/>
      <c r="G10" s="23"/>
      <c r="H10" s="23" t="s">
        <v>50</v>
      </c>
      <c r="I10" s="23"/>
      <c r="J10" s="23"/>
      <c r="K10" s="23"/>
      <c r="L10" s="23"/>
      <c r="M10" s="23"/>
      <c r="N10" s="24"/>
    </row>
    <row r="11" spans="1:14" ht="17.100000000000001" customHeight="1">
      <c r="A11" s="89"/>
      <c r="B11" s="90"/>
      <c r="C11" s="95"/>
      <c r="D11" s="22" t="s">
        <v>51</v>
      </c>
      <c r="E11" s="23"/>
      <c r="F11" s="23"/>
      <c r="G11" s="23" t="s">
        <v>52</v>
      </c>
      <c r="H11" s="23"/>
      <c r="I11" s="23"/>
      <c r="J11" s="23" t="s">
        <v>53</v>
      </c>
      <c r="K11" s="23" t="s">
        <v>54</v>
      </c>
      <c r="L11" s="23" t="s">
        <v>55</v>
      </c>
      <c r="M11" s="23" t="s">
        <v>56</v>
      </c>
      <c r="N11" s="24" t="s">
        <v>57</v>
      </c>
    </row>
    <row r="12" spans="1:14" ht="17.100000000000001" customHeight="1">
      <c r="A12" s="89"/>
      <c r="B12" s="90"/>
      <c r="C12" s="96"/>
      <c r="D12" s="97" t="s">
        <v>58</v>
      </c>
      <c r="E12" s="98" t="s">
        <v>59</v>
      </c>
      <c r="F12" s="98"/>
      <c r="G12" s="98" t="s">
        <v>60</v>
      </c>
      <c r="H12" s="98"/>
      <c r="I12" s="98"/>
      <c r="J12" s="98"/>
      <c r="K12" s="98"/>
      <c r="L12" s="98"/>
      <c r="M12" s="98"/>
      <c r="N12" s="99"/>
    </row>
    <row r="13" spans="1:14" ht="17.100000000000001" customHeight="1">
      <c r="A13" s="89"/>
      <c r="B13" s="90"/>
      <c r="C13" s="100" t="s">
        <v>346</v>
      </c>
      <c r="D13" s="101" t="s">
        <v>327</v>
      </c>
      <c r="E13" s="101" t="s">
        <v>328</v>
      </c>
      <c r="F13" s="101" t="s">
        <v>329</v>
      </c>
      <c r="G13" s="101" t="s">
        <v>330</v>
      </c>
      <c r="H13" s="101" t="s">
        <v>331</v>
      </c>
      <c r="I13" s="101" t="s">
        <v>332</v>
      </c>
      <c r="J13" s="101" t="s">
        <v>333</v>
      </c>
      <c r="K13" s="101" t="s">
        <v>334</v>
      </c>
      <c r="L13" s="101" t="s">
        <v>335</v>
      </c>
      <c r="M13" s="101" t="s">
        <v>336</v>
      </c>
      <c r="N13" s="102"/>
    </row>
    <row r="14" spans="1:14" ht="17.100000000000001" customHeight="1">
      <c r="A14" s="89"/>
      <c r="B14" s="90"/>
      <c r="C14" s="103"/>
      <c r="D14" s="39" t="s">
        <v>337</v>
      </c>
      <c r="E14" s="39"/>
      <c r="F14" s="39" t="s">
        <v>338</v>
      </c>
      <c r="G14" s="39" t="s">
        <v>339</v>
      </c>
      <c r="H14" s="39"/>
      <c r="I14" s="39" t="s">
        <v>340</v>
      </c>
      <c r="J14" s="39" t="s">
        <v>341</v>
      </c>
      <c r="K14" s="39" t="s">
        <v>342</v>
      </c>
      <c r="L14" s="39" t="s">
        <v>343</v>
      </c>
      <c r="M14" s="39" t="s">
        <v>344</v>
      </c>
      <c r="N14" s="104"/>
    </row>
    <row r="15" spans="1:14" ht="17.100000000000001" customHeight="1">
      <c r="A15" s="89"/>
      <c r="B15" s="90"/>
      <c r="C15" s="105"/>
      <c r="D15" s="106" t="s">
        <v>347</v>
      </c>
      <c r="E15" s="106"/>
      <c r="F15" s="106"/>
      <c r="G15" s="106"/>
      <c r="H15" s="106" t="s">
        <v>348</v>
      </c>
      <c r="I15" s="106"/>
      <c r="J15" s="106" t="s">
        <v>349</v>
      </c>
      <c r="K15" s="106"/>
      <c r="L15" s="106" t="s">
        <v>350</v>
      </c>
      <c r="M15" s="106" t="s">
        <v>351</v>
      </c>
      <c r="N15" s="107" t="s">
        <v>352</v>
      </c>
    </row>
    <row r="16" spans="1:14" ht="17.100000000000001" customHeight="1">
      <c r="A16" s="89"/>
      <c r="B16" s="90"/>
      <c r="C16" s="95" t="s">
        <v>659</v>
      </c>
      <c r="D16" s="23" t="s">
        <v>647</v>
      </c>
      <c r="E16" s="23" t="s">
        <v>648</v>
      </c>
      <c r="F16" s="23" t="s">
        <v>649</v>
      </c>
      <c r="G16" s="23" t="s">
        <v>650</v>
      </c>
      <c r="H16" s="23" t="s">
        <v>651</v>
      </c>
      <c r="I16" s="23" t="s">
        <v>652</v>
      </c>
      <c r="J16" s="23" t="s">
        <v>653</v>
      </c>
      <c r="K16" s="23" t="s">
        <v>654</v>
      </c>
      <c r="L16" s="23" t="s">
        <v>655</v>
      </c>
      <c r="M16" s="23"/>
      <c r="N16" s="24"/>
    </row>
    <row r="17" spans="1:14" ht="17.100000000000001" customHeight="1">
      <c r="A17" s="108"/>
      <c r="B17" s="109"/>
      <c r="C17" s="110"/>
      <c r="D17" s="53" t="s">
        <v>656</v>
      </c>
      <c r="E17" s="53" t="s">
        <v>657</v>
      </c>
      <c r="F17" s="53"/>
      <c r="G17" s="53"/>
      <c r="H17" s="53"/>
      <c r="I17" s="53"/>
      <c r="J17" s="53"/>
      <c r="K17" s="53"/>
      <c r="L17" s="53"/>
      <c r="M17" s="53"/>
      <c r="N17" s="111"/>
    </row>
    <row r="18" spans="1:14" ht="17.100000000000001" customHeight="1">
      <c r="A18" s="80"/>
      <c r="B18" s="81"/>
      <c r="C18" s="87" t="s">
        <v>17</v>
      </c>
      <c r="D18" s="13" t="s">
        <v>803</v>
      </c>
      <c r="E18" s="13"/>
      <c r="F18" s="13"/>
      <c r="G18" s="13"/>
      <c r="H18" s="13"/>
      <c r="I18" s="13"/>
      <c r="J18" s="13"/>
      <c r="K18" s="13"/>
      <c r="L18" s="13"/>
      <c r="M18" s="13"/>
      <c r="N18" s="88"/>
    </row>
    <row r="19" spans="1:14" ht="17.100000000000001" customHeight="1">
      <c r="A19" s="89"/>
      <c r="B19" s="112" t="s">
        <v>353</v>
      </c>
      <c r="C19" s="113" t="s">
        <v>346</v>
      </c>
      <c r="D19" s="45" t="s">
        <v>196</v>
      </c>
      <c r="E19" s="45"/>
      <c r="F19" s="45"/>
      <c r="G19" s="45"/>
      <c r="H19" s="45"/>
      <c r="I19" s="45"/>
      <c r="J19" s="45"/>
      <c r="K19" s="45"/>
      <c r="L19" s="45"/>
      <c r="M19" s="45"/>
      <c r="N19" s="114"/>
    </row>
    <row r="20" spans="1:14" ht="17.100000000000001" customHeight="1">
      <c r="A20" s="89" t="s">
        <v>804</v>
      </c>
      <c r="B20" s="115"/>
      <c r="C20" s="116"/>
      <c r="D20" s="36" t="s">
        <v>70</v>
      </c>
      <c r="E20" s="36" t="s">
        <v>71</v>
      </c>
      <c r="F20" s="36" t="s">
        <v>72</v>
      </c>
      <c r="G20" s="36" t="s">
        <v>73</v>
      </c>
      <c r="H20" s="36" t="s">
        <v>74</v>
      </c>
      <c r="I20" s="36" t="s">
        <v>75</v>
      </c>
      <c r="J20" s="36"/>
      <c r="K20" s="36"/>
      <c r="L20" s="36"/>
      <c r="M20" s="36"/>
      <c r="N20" s="37"/>
    </row>
    <row r="21" spans="1:14" ht="17.100000000000001" customHeight="1">
      <c r="A21" s="89"/>
      <c r="B21" s="117" t="s">
        <v>69</v>
      </c>
      <c r="C21" s="103" t="s">
        <v>62</v>
      </c>
      <c r="D21" s="39" t="s">
        <v>76</v>
      </c>
      <c r="E21" s="39"/>
      <c r="F21" s="39"/>
      <c r="G21" s="39"/>
      <c r="H21" s="39"/>
      <c r="I21" s="39"/>
      <c r="J21" s="39"/>
      <c r="K21" s="39"/>
      <c r="L21" s="39"/>
      <c r="M21" s="39"/>
      <c r="N21" s="104"/>
    </row>
    <row r="22" spans="1:14" ht="17.100000000000001" customHeight="1">
      <c r="A22" s="89"/>
      <c r="B22" s="117"/>
      <c r="C22" s="105"/>
      <c r="D22" s="106" t="s">
        <v>77</v>
      </c>
      <c r="E22" s="106"/>
      <c r="F22" s="106"/>
      <c r="G22" s="106"/>
      <c r="H22" s="106"/>
      <c r="I22" s="106"/>
      <c r="J22" s="106"/>
      <c r="K22" s="106"/>
      <c r="L22" s="106"/>
      <c r="M22" s="106"/>
      <c r="N22" s="107"/>
    </row>
    <row r="23" spans="1:14" ht="17.100000000000001" customHeight="1">
      <c r="A23" s="89"/>
      <c r="B23" s="118"/>
      <c r="C23" s="119" t="s">
        <v>346</v>
      </c>
      <c r="D23" s="27" t="s">
        <v>356</v>
      </c>
      <c r="E23" s="27" t="s">
        <v>357</v>
      </c>
      <c r="F23" s="27" t="s">
        <v>358</v>
      </c>
      <c r="G23" s="27"/>
      <c r="H23" s="27"/>
      <c r="I23" s="27" t="s">
        <v>359</v>
      </c>
      <c r="J23" s="27" t="s">
        <v>360</v>
      </c>
      <c r="K23" s="27"/>
      <c r="L23" s="27"/>
      <c r="M23" s="27" t="s">
        <v>361</v>
      </c>
      <c r="N23" s="120" t="s">
        <v>362</v>
      </c>
    </row>
    <row r="24" spans="1:14" ht="17.100000000000001" customHeight="1">
      <c r="A24" s="89"/>
      <c r="B24" s="115" t="s">
        <v>63</v>
      </c>
      <c r="C24" s="121" t="s">
        <v>62</v>
      </c>
      <c r="D24" s="122" t="s">
        <v>64</v>
      </c>
      <c r="E24" s="122" t="s">
        <v>65</v>
      </c>
      <c r="F24" s="122"/>
      <c r="G24" s="122" t="s">
        <v>66</v>
      </c>
      <c r="H24" s="122"/>
      <c r="I24" s="122"/>
      <c r="J24" s="122"/>
      <c r="K24" s="122" t="s">
        <v>67</v>
      </c>
      <c r="L24" s="122"/>
      <c r="M24" s="122"/>
      <c r="N24" s="123" t="s">
        <v>68</v>
      </c>
    </row>
    <row r="25" spans="1:14" ht="17.100000000000001" customHeight="1">
      <c r="A25" s="89"/>
      <c r="B25" s="118"/>
      <c r="C25" s="124" t="s">
        <v>346</v>
      </c>
      <c r="D25" s="125" t="s">
        <v>354</v>
      </c>
      <c r="E25" s="125" t="s">
        <v>355</v>
      </c>
      <c r="F25" s="125"/>
      <c r="G25" s="125"/>
      <c r="H25" s="125"/>
      <c r="I25" s="125"/>
      <c r="J25" s="125"/>
      <c r="K25" s="125"/>
      <c r="L25" s="125"/>
      <c r="M25" s="125"/>
      <c r="N25" s="126"/>
    </row>
    <row r="26" spans="1:14" ht="17.100000000000001" customHeight="1">
      <c r="A26" s="108"/>
      <c r="B26" s="84" t="s">
        <v>78</v>
      </c>
      <c r="C26" s="127" t="s">
        <v>62</v>
      </c>
      <c r="D26" s="69" t="s">
        <v>79</v>
      </c>
      <c r="E26" s="69" t="s">
        <v>80</v>
      </c>
      <c r="F26" s="69" t="s">
        <v>81</v>
      </c>
      <c r="G26" s="69" t="s">
        <v>82</v>
      </c>
      <c r="H26" s="69"/>
      <c r="I26" s="69"/>
      <c r="J26" s="69"/>
      <c r="K26" s="69"/>
      <c r="L26" s="69"/>
      <c r="M26" s="69"/>
      <c r="N26" s="128"/>
    </row>
    <row r="27" spans="1:14" ht="17.100000000000001" customHeight="1">
      <c r="A27" s="80"/>
      <c r="B27" s="86"/>
      <c r="C27" s="87" t="s">
        <v>17</v>
      </c>
      <c r="D27" s="13" t="s">
        <v>805</v>
      </c>
      <c r="E27" s="13"/>
      <c r="F27" s="13"/>
      <c r="G27" s="13"/>
      <c r="H27" s="13"/>
      <c r="I27" s="13"/>
      <c r="J27" s="13"/>
      <c r="K27" s="13"/>
      <c r="L27" s="13"/>
      <c r="M27" s="13"/>
      <c r="N27" s="88"/>
    </row>
    <row r="28" spans="1:14" ht="17.100000000000001" customHeight="1">
      <c r="A28" s="89"/>
      <c r="B28" s="129"/>
      <c r="C28" s="130" t="s">
        <v>62</v>
      </c>
      <c r="D28" s="17" t="s">
        <v>84</v>
      </c>
      <c r="E28" s="17" t="s">
        <v>85</v>
      </c>
      <c r="F28" s="17" t="s">
        <v>86</v>
      </c>
      <c r="G28" s="17"/>
      <c r="H28" s="17" t="s">
        <v>87</v>
      </c>
      <c r="I28" s="17"/>
      <c r="J28" s="17"/>
      <c r="K28" s="17" t="s">
        <v>88</v>
      </c>
      <c r="L28" s="17"/>
      <c r="M28" s="17"/>
      <c r="N28" s="18"/>
    </row>
    <row r="29" spans="1:14" ht="17.100000000000001" customHeight="1">
      <c r="A29" s="89" t="s">
        <v>806</v>
      </c>
      <c r="B29" s="131"/>
      <c r="C29" s="96"/>
      <c r="D29" s="98" t="s">
        <v>89</v>
      </c>
      <c r="E29" s="98"/>
      <c r="F29" s="98"/>
      <c r="G29" s="98" t="s">
        <v>90</v>
      </c>
      <c r="H29" s="98"/>
      <c r="I29" s="98"/>
      <c r="J29" s="98" t="s">
        <v>91</v>
      </c>
      <c r="K29" s="98" t="s">
        <v>92</v>
      </c>
      <c r="L29" s="98"/>
      <c r="M29" s="98"/>
      <c r="N29" s="99"/>
    </row>
    <row r="30" spans="1:14" ht="17.100000000000001" customHeight="1">
      <c r="A30" s="89"/>
      <c r="B30" s="131" t="s">
        <v>83</v>
      </c>
      <c r="C30" s="100"/>
      <c r="D30" s="101" t="s">
        <v>363</v>
      </c>
      <c r="E30" s="101" t="s">
        <v>364</v>
      </c>
      <c r="F30" s="101" t="s">
        <v>365</v>
      </c>
      <c r="G30" s="101" t="s">
        <v>366</v>
      </c>
      <c r="H30" s="101" t="s">
        <v>367</v>
      </c>
      <c r="I30" s="101" t="s">
        <v>368</v>
      </c>
      <c r="J30" s="101" t="s">
        <v>369</v>
      </c>
      <c r="K30" s="101" t="s">
        <v>370</v>
      </c>
      <c r="L30" s="101"/>
      <c r="M30" s="101" t="s">
        <v>371</v>
      </c>
      <c r="N30" s="102"/>
    </row>
    <row r="31" spans="1:14" ht="17.100000000000001" customHeight="1">
      <c r="A31" s="89"/>
      <c r="B31" s="131"/>
      <c r="C31" s="103" t="s">
        <v>346</v>
      </c>
      <c r="D31" s="39" t="s">
        <v>372</v>
      </c>
      <c r="E31" s="39"/>
      <c r="F31" s="39"/>
      <c r="G31" s="39"/>
      <c r="H31" s="39"/>
      <c r="I31" s="39" t="s">
        <v>373</v>
      </c>
      <c r="J31" s="39"/>
      <c r="K31" s="39"/>
      <c r="L31" s="39"/>
      <c r="M31" s="39"/>
      <c r="N31" s="104"/>
    </row>
    <row r="32" spans="1:14" ht="17.100000000000001" customHeight="1">
      <c r="A32" s="89"/>
      <c r="B32" s="131"/>
      <c r="C32" s="105"/>
      <c r="D32" s="106" t="s">
        <v>374</v>
      </c>
      <c r="E32" s="106"/>
      <c r="F32" s="106"/>
      <c r="G32" s="106"/>
      <c r="H32" s="106" t="s">
        <v>375</v>
      </c>
      <c r="I32" s="106"/>
      <c r="J32" s="106"/>
      <c r="K32" s="106"/>
      <c r="L32" s="106"/>
      <c r="M32" s="106"/>
      <c r="N32" s="107"/>
    </row>
    <row r="33" spans="1:14" ht="17.100000000000001" customHeight="1">
      <c r="A33" s="89"/>
      <c r="B33" s="132"/>
      <c r="C33" s="119" t="s">
        <v>659</v>
      </c>
      <c r="D33" s="133" t="s">
        <v>660</v>
      </c>
      <c r="E33" s="133" t="s">
        <v>661</v>
      </c>
      <c r="F33" s="133"/>
      <c r="G33" s="133"/>
      <c r="H33" s="133" t="s">
        <v>662</v>
      </c>
      <c r="I33" s="27"/>
      <c r="J33" s="27"/>
      <c r="K33" s="27" t="s">
        <v>663</v>
      </c>
      <c r="L33" s="27"/>
      <c r="M33" s="27"/>
      <c r="N33" s="120"/>
    </row>
    <row r="34" spans="1:14" ht="17.100000000000001" customHeight="1">
      <c r="A34" s="89"/>
      <c r="B34" s="129"/>
      <c r="C34" s="116" t="s">
        <v>346</v>
      </c>
      <c r="D34" s="36" t="s">
        <v>394</v>
      </c>
      <c r="E34" s="36" t="s">
        <v>395</v>
      </c>
      <c r="F34" s="36" t="s">
        <v>396</v>
      </c>
      <c r="G34" s="36" t="s">
        <v>397</v>
      </c>
      <c r="H34" s="36" t="s">
        <v>398</v>
      </c>
      <c r="I34" s="36" t="s">
        <v>399</v>
      </c>
      <c r="J34" s="36" t="s">
        <v>400</v>
      </c>
      <c r="K34" s="36" t="s">
        <v>401</v>
      </c>
      <c r="L34" s="36" t="s">
        <v>402</v>
      </c>
      <c r="M34" s="36" t="s">
        <v>403</v>
      </c>
      <c r="N34" s="37" t="s">
        <v>404</v>
      </c>
    </row>
    <row r="35" spans="1:14" ht="17.100000000000001" customHeight="1">
      <c r="A35" s="89"/>
      <c r="B35" s="131"/>
      <c r="C35" s="105"/>
      <c r="D35" s="106" t="s">
        <v>405</v>
      </c>
      <c r="E35" s="106" t="s">
        <v>406</v>
      </c>
      <c r="F35" s="106"/>
      <c r="G35" s="106"/>
      <c r="H35" s="106"/>
      <c r="I35" s="106"/>
      <c r="J35" s="106"/>
      <c r="K35" s="106"/>
      <c r="L35" s="106"/>
      <c r="M35" s="106"/>
      <c r="N35" s="107"/>
    </row>
    <row r="36" spans="1:14" ht="17.100000000000001" customHeight="1">
      <c r="A36" s="89"/>
      <c r="B36" s="131"/>
      <c r="C36" s="91" t="s">
        <v>659</v>
      </c>
      <c r="D36" s="93" t="s">
        <v>664</v>
      </c>
      <c r="E36" s="93" t="s">
        <v>665</v>
      </c>
      <c r="F36" s="93" t="s">
        <v>666</v>
      </c>
      <c r="G36" s="93" t="s">
        <v>667</v>
      </c>
      <c r="H36" s="93" t="s">
        <v>668</v>
      </c>
      <c r="I36" s="93" t="s">
        <v>669</v>
      </c>
      <c r="J36" s="93" t="s">
        <v>670</v>
      </c>
      <c r="K36" s="93" t="s">
        <v>671</v>
      </c>
      <c r="L36" s="93"/>
      <c r="M36" s="93"/>
      <c r="N36" s="94"/>
    </row>
    <row r="37" spans="1:14" ht="17.100000000000001" customHeight="1">
      <c r="A37" s="89"/>
      <c r="B37" s="131" t="s">
        <v>393</v>
      </c>
      <c r="C37" s="96"/>
      <c r="D37" s="98" t="s">
        <v>672</v>
      </c>
      <c r="E37" s="98"/>
      <c r="F37" s="98"/>
      <c r="G37" s="98"/>
      <c r="H37" s="98"/>
      <c r="I37" s="98"/>
      <c r="J37" s="98"/>
      <c r="K37" s="98"/>
      <c r="L37" s="98"/>
      <c r="M37" s="98"/>
      <c r="N37" s="99"/>
    </row>
    <row r="38" spans="1:14" ht="17.100000000000001" customHeight="1">
      <c r="A38" s="89"/>
      <c r="B38" s="131"/>
      <c r="C38" s="103"/>
      <c r="D38" s="39" t="s">
        <v>725</v>
      </c>
      <c r="E38" s="39" t="s">
        <v>726</v>
      </c>
      <c r="F38" s="39" t="s">
        <v>727</v>
      </c>
      <c r="G38" s="39" t="s">
        <v>728</v>
      </c>
      <c r="H38" s="39" t="s">
        <v>729</v>
      </c>
      <c r="I38" s="39" t="s">
        <v>730</v>
      </c>
      <c r="J38" s="39"/>
      <c r="K38" s="39" t="s">
        <v>731</v>
      </c>
      <c r="L38" s="39" t="s">
        <v>732</v>
      </c>
      <c r="M38" s="39" t="s">
        <v>733</v>
      </c>
      <c r="N38" s="104" t="s">
        <v>734</v>
      </c>
    </row>
    <row r="39" spans="1:14" ht="17.100000000000001" customHeight="1">
      <c r="A39" s="89"/>
      <c r="B39" s="131"/>
      <c r="C39" s="103" t="s">
        <v>745</v>
      </c>
      <c r="D39" s="39" t="s">
        <v>735</v>
      </c>
      <c r="E39" s="39" t="s">
        <v>736</v>
      </c>
      <c r="F39" s="39" t="s">
        <v>737</v>
      </c>
      <c r="G39" s="39" t="s">
        <v>738</v>
      </c>
      <c r="H39" s="39" t="s">
        <v>739</v>
      </c>
      <c r="I39" s="39" t="s">
        <v>740</v>
      </c>
      <c r="J39" s="39" t="s">
        <v>741</v>
      </c>
      <c r="K39" s="39" t="s">
        <v>742</v>
      </c>
      <c r="L39" s="39"/>
      <c r="M39" s="39"/>
      <c r="N39" s="104"/>
    </row>
    <row r="40" spans="1:14" ht="17.100000000000001" customHeight="1">
      <c r="A40" s="89"/>
      <c r="B40" s="132"/>
      <c r="C40" s="134"/>
      <c r="D40" s="42" t="s">
        <v>743</v>
      </c>
      <c r="E40" s="42"/>
      <c r="F40" s="42"/>
      <c r="G40" s="42"/>
      <c r="H40" s="42"/>
      <c r="I40" s="42"/>
      <c r="J40" s="42"/>
      <c r="K40" s="42"/>
      <c r="L40" s="42"/>
      <c r="M40" s="42"/>
      <c r="N40" s="135"/>
    </row>
    <row r="41" spans="1:14" ht="17.100000000000001" customHeight="1">
      <c r="A41" s="89"/>
      <c r="B41" s="129"/>
      <c r="C41" s="130"/>
      <c r="D41" s="17" t="s">
        <v>94</v>
      </c>
      <c r="E41" s="17" t="s">
        <v>95</v>
      </c>
      <c r="F41" s="17" t="s">
        <v>96</v>
      </c>
      <c r="G41" s="17" t="s">
        <v>97</v>
      </c>
      <c r="H41" s="17" t="s">
        <v>98</v>
      </c>
      <c r="I41" s="17" t="s">
        <v>99</v>
      </c>
      <c r="J41" s="17" t="s">
        <v>100</v>
      </c>
      <c r="K41" s="17" t="s">
        <v>101</v>
      </c>
      <c r="L41" s="17" t="s">
        <v>102</v>
      </c>
      <c r="M41" s="17" t="s">
        <v>103</v>
      </c>
      <c r="N41" s="18" t="s">
        <v>104</v>
      </c>
    </row>
    <row r="42" spans="1:14" ht="17.100000000000001" customHeight="1">
      <c r="A42" s="89"/>
      <c r="B42" s="131"/>
      <c r="C42" s="95" t="s">
        <v>62</v>
      </c>
      <c r="D42" s="23" t="s">
        <v>105</v>
      </c>
      <c r="E42" s="23" t="s">
        <v>106</v>
      </c>
      <c r="F42" s="23" t="s">
        <v>107</v>
      </c>
      <c r="G42" s="23"/>
      <c r="H42" s="23" t="s">
        <v>108</v>
      </c>
      <c r="I42" s="23"/>
      <c r="J42" s="23"/>
      <c r="K42" s="23" t="s">
        <v>109</v>
      </c>
      <c r="L42" s="23"/>
      <c r="M42" s="23"/>
      <c r="N42" s="24"/>
    </row>
    <row r="43" spans="1:14" ht="17.100000000000001" customHeight="1">
      <c r="A43" s="89"/>
      <c r="B43" s="131" t="s">
        <v>93</v>
      </c>
      <c r="C43" s="96"/>
      <c r="D43" s="98" t="s">
        <v>110</v>
      </c>
      <c r="E43" s="98"/>
      <c r="F43" s="98"/>
      <c r="G43" s="98"/>
      <c r="H43" s="98"/>
      <c r="I43" s="98"/>
      <c r="J43" s="98"/>
      <c r="K43" s="98"/>
      <c r="L43" s="98"/>
      <c r="M43" s="98"/>
      <c r="N43" s="99"/>
    </row>
    <row r="44" spans="1:14" ht="17.100000000000001" customHeight="1">
      <c r="A44" s="89"/>
      <c r="B44" s="131"/>
      <c r="C44" s="103" t="s">
        <v>346</v>
      </c>
      <c r="D44" s="39" t="s">
        <v>376</v>
      </c>
      <c r="E44" s="39" t="s">
        <v>377</v>
      </c>
      <c r="F44" s="39" t="s">
        <v>378</v>
      </c>
      <c r="G44" s="39" t="s">
        <v>379</v>
      </c>
      <c r="H44" s="39" t="s">
        <v>380</v>
      </c>
      <c r="I44" s="39" t="s">
        <v>381</v>
      </c>
      <c r="J44" s="39" t="s">
        <v>382</v>
      </c>
      <c r="K44" s="39" t="s">
        <v>383</v>
      </c>
      <c r="L44" s="39" t="s">
        <v>384</v>
      </c>
      <c r="M44" s="39" t="s">
        <v>385</v>
      </c>
      <c r="N44" s="104" t="s">
        <v>386</v>
      </c>
    </row>
    <row r="45" spans="1:14" ht="17.100000000000001" customHeight="1">
      <c r="A45" s="89"/>
      <c r="B45" s="132"/>
      <c r="C45" s="134"/>
      <c r="D45" s="42" t="s">
        <v>387</v>
      </c>
      <c r="E45" s="42" t="s">
        <v>388</v>
      </c>
      <c r="F45" s="42" t="s">
        <v>389</v>
      </c>
      <c r="G45" s="42" t="s">
        <v>390</v>
      </c>
      <c r="H45" s="42" t="s">
        <v>391</v>
      </c>
      <c r="I45" s="42" t="s">
        <v>392</v>
      </c>
      <c r="J45" s="42"/>
      <c r="K45" s="42"/>
      <c r="L45" s="42"/>
      <c r="M45" s="42"/>
      <c r="N45" s="135"/>
    </row>
    <row r="46" spans="1:14" ht="17.100000000000001" customHeight="1">
      <c r="A46" s="89"/>
      <c r="B46" s="129"/>
      <c r="C46" s="130" t="s">
        <v>62</v>
      </c>
      <c r="D46" s="17" t="s">
        <v>112</v>
      </c>
      <c r="E46" s="17" t="s">
        <v>113</v>
      </c>
      <c r="F46" s="17" t="s">
        <v>114</v>
      </c>
      <c r="G46" s="17" t="s">
        <v>115</v>
      </c>
      <c r="H46" s="17" t="s">
        <v>116</v>
      </c>
      <c r="I46" s="17" t="s">
        <v>117</v>
      </c>
      <c r="J46" s="17" t="s">
        <v>118</v>
      </c>
      <c r="K46" s="17" t="s">
        <v>119</v>
      </c>
      <c r="L46" s="17"/>
      <c r="M46" s="17" t="s">
        <v>120</v>
      </c>
      <c r="N46" s="18" t="s">
        <v>121</v>
      </c>
    </row>
    <row r="47" spans="1:14" ht="17.100000000000001" customHeight="1">
      <c r="A47" s="89"/>
      <c r="B47" s="131"/>
      <c r="C47" s="96"/>
      <c r="D47" s="98" t="s">
        <v>122</v>
      </c>
      <c r="E47" s="98"/>
      <c r="F47" s="98"/>
      <c r="G47" s="98"/>
      <c r="H47" s="98"/>
      <c r="I47" s="98"/>
      <c r="J47" s="98"/>
      <c r="K47" s="98"/>
      <c r="L47" s="98"/>
      <c r="M47" s="98"/>
      <c r="N47" s="99"/>
    </row>
    <row r="48" spans="1:14" ht="17.100000000000001" customHeight="1">
      <c r="A48" s="89"/>
      <c r="B48" s="131" t="s">
        <v>111</v>
      </c>
      <c r="C48" s="100" t="s">
        <v>346</v>
      </c>
      <c r="D48" s="101" t="s">
        <v>407</v>
      </c>
      <c r="E48" s="101" t="s">
        <v>408</v>
      </c>
      <c r="F48" s="101" t="s">
        <v>409</v>
      </c>
      <c r="G48" s="101" t="s">
        <v>410</v>
      </c>
      <c r="H48" s="101" t="s">
        <v>411</v>
      </c>
      <c r="I48" s="101" t="s">
        <v>412</v>
      </c>
      <c r="J48" s="101" t="s">
        <v>413</v>
      </c>
      <c r="K48" s="101" t="s">
        <v>414</v>
      </c>
      <c r="L48" s="101" t="s">
        <v>415</v>
      </c>
      <c r="M48" s="101" t="s">
        <v>416</v>
      </c>
      <c r="N48" s="102" t="s">
        <v>417</v>
      </c>
    </row>
    <row r="49" spans="1:14" ht="17.100000000000001" customHeight="1">
      <c r="A49" s="89"/>
      <c r="B49" s="131"/>
      <c r="C49" s="105"/>
      <c r="D49" s="106" t="s">
        <v>418</v>
      </c>
      <c r="E49" s="106" t="s">
        <v>419</v>
      </c>
      <c r="F49" s="106" t="s">
        <v>420</v>
      </c>
      <c r="G49" s="106" t="s">
        <v>421</v>
      </c>
      <c r="H49" s="106"/>
      <c r="I49" s="106" t="s">
        <v>422</v>
      </c>
      <c r="J49" s="106" t="s">
        <v>423</v>
      </c>
      <c r="K49" s="106"/>
      <c r="L49" s="106"/>
      <c r="M49" s="106"/>
      <c r="N49" s="107"/>
    </row>
    <row r="50" spans="1:14" ht="17.100000000000001" customHeight="1">
      <c r="A50" s="89"/>
      <c r="B50" s="131"/>
      <c r="C50" s="136" t="s">
        <v>745</v>
      </c>
      <c r="D50" s="137" t="s">
        <v>746</v>
      </c>
      <c r="E50" s="137" t="s">
        <v>747</v>
      </c>
      <c r="F50" s="137" t="s">
        <v>748</v>
      </c>
      <c r="G50" s="137" t="s">
        <v>749</v>
      </c>
      <c r="H50" s="137" t="s">
        <v>750</v>
      </c>
      <c r="I50" s="137" t="s">
        <v>751</v>
      </c>
      <c r="J50" s="137"/>
      <c r="K50" s="137"/>
      <c r="L50" s="137"/>
      <c r="M50" s="137"/>
      <c r="N50" s="138"/>
    </row>
    <row r="51" spans="1:14" ht="17.100000000000001" customHeight="1">
      <c r="A51" s="89"/>
      <c r="B51" s="132"/>
      <c r="C51" s="134" t="s">
        <v>785</v>
      </c>
      <c r="D51" s="42" t="s">
        <v>786</v>
      </c>
      <c r="E51" s="42" t="s">
        <v>787</v>
      </c>
      <c r="F51" s="42" t="s">
        <v>788</v>
      </c>
      <c r="G51" s="42"/>
      <c r="H51" s="42"/>
      <c r="I51" s="42"/>
      <c r="J51" s="42"/>
      <c r="K51" s="42"/>
      <c r="L51" s="42"/>
      <c r="M51" s="42"/>
      <c r="N51" s="135"/>
    </row>
    <row r="52" spans="1:14" ht="17.100000000000001" customHeight="1">
      <c r="A52" s="89"/>
      <c r="B52" s="129"/>
      <c r="C52" s="139" t="s">
        <v>62</v>
      </c>
      <c r="D52" s="140" t="s">
        <v>124</v>
      </c>
      <c r="E52" s="140"/>
      <c r="F52" s="140"/>
      <c r="G52" s="140" t="s">
        <v>125</v>
      </c>
      <c r="H52" s="140"/>
      <c r="I52" s="140"/>
      <c r="J52" s="140"/>
      <c r="K52" s="140"/>
      <c r="L52" s="140"/>
      <c r="M52" s="140"/>
      <c r="N52" s="141"/>
    </row>
    <row r="53" spans="1:14" ht="17.100000000000001" customHeight="1">
      <c r="A53" s="89"/>
      <c r="B53" s="131"/>
      <c r="C53" s="100"/>
      <c r="D53" s="101" t="s">
        <v>424</v>
      </c>
      <c r="E53" s="101" t="s">
        <v>425</v>
      </c>
      <c r="F53" s="101" t="s">
        <v>426</v>
      </c>
      <c r="G53" s="101" t="s">
        <v>427</v>
      </c>
      <c r="H53" s="101" t="s">
        <v>428</v>
      </c>
      <c r="I53" s="101" t="s">
        <v>429</v>
      </c>
      <c r="J53" s="101" t="s">
        <v>430</v>
      </c>
      <c r="K53" s="101" t="s">
        <v>431</v>
      </c>
      <c r="L53" s="101" t="s">
        <v>432</v>
      </c>
      <c r="M53" s="101" t="s">
        <v>433</v>
      </c>
      <c r="N53" s="102" t="s">
        <v>434</v>
      </c>
    </row>
    <row r="54" spans="1:14" ht="17.100000000000001" customHeight="1">
      <c r="A54" s="89"/>
      <c r="B54" s="131" t="s">
        <v>123</v>
      </c>
      <c r="C54" s="103" t="s">
        <v>346</v>
      </c>
      <c r="D54" s="39" t="s">
        <v>435</v>
      </c>
      <c r="E54" s="39" t="s">
        <v>436</v>
      </c>
      <c r="F54" s="39" t="s">
        <v>437</v>
      </c>
      <c r="G54" s="39" t="s">
        <v>438</v>
      </c>
      <c r="H54" s="39" t="s">
        <v>439</v>
      </c>
      <c r="I54" s="39" t="s">
        <v>440</v>
      </c>
      <c r="J54" s="39" t="s">
        <v>441</v>
      </c>
      <c r="K54" s="39" t="s">
        <v>442</v>
      </c>
      <c r="L54" s="39" t="s">
        <v>443</v>
      </c>
      <c r="M54" s="39" t="s">
        <v>444</v>
      </c>
      <c r="N54" s="104"/>
    </row>
    <row r="55" spans="1:14" ht="17.100000000000001" customHeight="1">
      <c r="A55" s="89"/>
      <c r="B55" s="131"/>
      <c r="C55" s="105"/>
      <c r="D55" s="106" t="s">
        <v>445</v>
      </c>
      <c r="E55" s="106"/>
      <c r="F55" s="106"/>
      <c r="G55" s="106"/>
      <c r="H55" s="106"/>
      <c r="I55" s="106"/>
      <c r="J55" s="106"/>
      <c r="K55" s="106"/>
      <c r="L55" s="106"/>
      <c r="M55" s="106"/>
      <c r="N55" s="107"/>
    </row>
    <row r="56" spans="1:14" ht="17.100000000000001" customHeight="1">
      <c r="A56" s="108"/>
      <c r="B56" s="142"/>
      <c r="C56" s="110" t="s">
        <v>659</v>
      </c>
      <c r="D56" s="53" t="s">
        <v>673</v>
      </c>
      <c r="E56" s="53" t="s">
        <v>674</v>
      </c>
      <c r="F56" s="53" t="s">
        <v>675</v>
      </c>
      <c r="G56" s="53" t="s">
        <v>676</v>
      </c>
      <c r="H56" s="53"/>
      <c r="I56" s="53"/>
      <c r="J56" s="53"/>
      <c r="K56" s="53"/>
      <c r="L56" s="53"/>
      <c r="M56" s="53"/>
      <c r="N56" s="111"/>
    </row>
    <row r="57" spans="1:14" ht="17.100000000000001" customHeight="1">
      <c r="A57" s="80"/>
      <c r="B57" s="86"/>
      <c r="C57" s="87" t="s">
        <v>17</v>
      </c>
      <c r="D57" s="13" t="s">
        <v>807</v>
      </c>
      <c r="E57" s="13"/>
      <c r="F57" s="13"/>
      <c r="G57" s="13"/>
      <c r="H57" s="13"/>
      <c r="I57" s="13"/>
      <c r="J57" s="13"/>
      <c r="K57" s="13"/>
      <c r="L57" s="13"/>
      <c r="M57" s="13"/>
      <c r="N57" s="88"/>
    </row>
    <row r="58" spans="1:14" ht="17.100000000000001" customHeight="1">
      <c r="A58" s="89"/>
      <c r="B58" s="112" t="s">
        <v>126</v>
      </c>
      <c r="C58" s="113" t="s">
        <v>62</v>
      </c>
      <c r="D58" s="45" t="s">
        <v>127</v>
      </c>
      <c r="E58" s="45" t="s">
        <v>128</v>
      </c>
      <c r="F58" s="45" t="s">
        <v>129</v>
      </c>
      <c r="G58" s="45"/>
      <c r="H58" s="45"/>
      <c r="I58" s="45"/>
      <c r="J58" s="45"/>
      <c r="K58" s="45"/>
      <c r="L58" s="45"/>
      <c r="M58" s="45"/>
      <c r="N58" s="114"/>
    </row>
    <row r="59" spans="1:14" ht="17.100000000000001" customHeight="1">
      <c r="A59" s="89" t="s">
        <v>808</v>
      </c>
      <c r="B59" s="112" t="s">
        <v>136</v>
      </c>
      <c r="C59" s="143" t="s">
        <v>62</v>
      </c>
      <c r="D59" s="31" t="s">
        <v>137</v>
      </c>
      <c r="E59" s="31"/>
      <c r="F59" s="31" t="s">
        <v>138</v>
      </c>
      <c r="G59" s="31"/>
      <c r="H59" s="31"/>
      <c r="I59" s="31" t="s">
        <v>139</v>
      </c>
      <c r="J59" s="31"/>
      <c r="K59" s="31"/>
      <c r="L59" s="31"/>
      <c r="M59" s="31"/>
      <c r="N59" s="32"/>
    </row>
    <row r="60" spans="1:14" ht="17.100000000000001" customHeight="1">
      <c r="A60" s="89" t="s">
        <v>809</v>
      </c>
      <c r="B60" s="115"/>
      <c r="C60" s="130"/>
      <c r="D60" s="17" t="s">
        <v>153</v>
      </c>
      <c r="E60" s="17" t="s">
        <v>154</v>
      </c>
      <c r="F60" s="17" t="s">
        <v>155</v>
      </c>
      <c r="G60" s="17" t="s">
        <v>156</v>
      </c>
      <c r="H60" s="17" t="s">
        <v>157</v>
      </c>
      <c r="I60" s="17" t="s">
        <v>158</v>
      </c>
      <c r="J60" s="17" t="s">
        <v>159</v>
      </c>
      <c r="K60" s="17" t="s">
        <v>160</v>
      </c>
      <c r="L60" s="17" t="s">
        <v>161</v>
      </c>
      <c r="M60" s="17" t="s">
        <v>162</v>
      </c>
      <c r="N60" s="18" t="s">
        <v>163</v>
      </c>
    </row>
    <row r="61" spans="1:14" ht="17.100000000000001" customHeight="1">
      <c r="A61" s="89"/>
      <c r="B61" s="117"/>
      <c r="C61" s="95" t="s">
        <v>62</v>
      </c>
      <c r="D61" s="23" t="s">
        <v>164</v>
      </c>
      <c r="E61" s="23" t="s">
        <v>165</v>
      </c>
      <c r="F61" s="23" t="s">
        <v>166</v>
      </c>
      <c r="G61" s="23" t="s">
        <v>167</v>
      </c>
      <c r="H61" s="23"/>
      <c r="I61" s="23"/>
      <c r="J61" s="23"/>
      <c r="K61" s="23"/>
      <c r="L61" s="23"/>
      <c r="M61" s="23" t="s">
        <v>168</v>
      </c>
      <c r="N61" s="24"/>
    </row>
    <row r="62" spans="1:14" ht="17.100000000000001" customHeight="1">
      <c r="A62" s="89"/>
      <c r="B62" s="117" t="s">
        <v>152</v>
      </c>
      <c r="C62" s="96"/>
      <c r="D62" s="98" t="s">
        <v>169</v>
      </c>
      <c r="E62" s="98"/>
      <c r="F62" s="98"/>
      <c r="G62" s="98"/>
      <c r="H62" s="98"/>
      <c r="I62" s="98" t="s">
        <v>170</v>
      </c>
      <c r="J62" s="98" t="s">
        <v>171</v>
      </c>
      <c r="K62" s="98"/>
      <c r="L62" s="98"/>
      <c r="M62" s="98"/>
      <c r="N62" s="99"/>
    </row>
    <row r="63" spans="1:14" ht="17.100000000000001" customHeight="1">
      <c r="A63" s="144"/>
      <c r="B63" s="117"/>
      <c r="C63" s="100" t="s">
        <v>346</v>
      </c>
      <c r="D63" s="101" t="s">
        <v>456</v>
      </c>
      <c r="E63" s="101" t="s">
        <v>457</v>
      </c>
      <c r="F63" s="101" t="s">
        <v>458</v>
      </c>
      <c r="G63" s="101" t="s">
        <v>459</v>
      </c>
      <c r="H63" s="101" t="s">
        <v>460</v>
      </c>
      <c r="I63" s="101" t="s">
        <v>461</v>
      </c>
      <c r="J63" s="101" t="s">
        <v>462</v>
      </c>
      <c r="K63" s="101"/>
      <c r="L63" s="101"/>
      <c r="M63" s="101"/>
      <c r="N63" s="102" t="s">
        <v>463</v>
      </c>
    </row>
    <row r="64" spans="1:14" ht="17.100000000000001" customHeight="1">
      <c r="A64" s="144"/>
      <c r="B64" s="117"/>
      <c r="C64" s="105"/>
      <c r="D64" s="106" t="s">
        <v>464</v>
      </c>
      <c r="E64" s="106"/>
      <c r="F64" s="106"/>
      <c r="G64" s="106"/>
      <c r="H64" s="106"/>
      <c r="I64" s="106"/>
      <c r="J64" s="106"/>
      <c r="K64" s="106"/>
      <c r="L64" s="106"/>
      <c r="M64" s="106"/>
      <c r="N64" s="107"/>
    </row>
    <row r="65" spans="1:14" ht="17.100000000000001" customHeight="1">
      <c r="A65" s="144"/>
      <c r="B65" s="118"/>
      <c r="C65" s="119" t="s">
        <v>659</v>
      </c>
      <c r="D65" s="27" t="s">
        <v>677</v>
      </c>
      <c r="E65" s="27" t="s">
        <v>678</v>
      </c>
      <c r="F65" s="27" t="s">
        <v>679</v>
      </c>
      <c r="G65" s="27"/>
      <c r="H65" s="27"/>
      <c r="I65" s="27"/>
      <c r="J65" s="27"/>
      <c r="K65" s="27"/>
      <c r="L65" s="27"/>
      <c r="M65" s="27"/>
      <c r="N65" s="120"/>
    </row>
    <row r="66" spans="1:14" ht="17.100000000000001" customHeight="1">
      <c r="A66" s="144"/>
      <c r="B66" s="115"/>
      <c r="C66" s="116" t="s">
        <v>62</v>
      </c>
      <c r="D66" s="36" t="s">
        <v>173</v>
      </c>
      <c r="E66" s="36" t="s">
        <v>174</v>
      </c>
      <c r="F66" s="36" t="s">
        <v>175</v>
      </c>
      <c r="G66" s="36" t="s">
        <v>176</v>
      </c>
      <c r="H66" s="36" t="s">
        <v>177</v>
      </c>
      <c r="I66" s="36" t="s">
        <v>178</v>
      </c>
      <c r="J66" s="36" t="s">
        <v>179</v>
      </c>
      <c r="K66" s="36" t="s">
        <v>180</v>
      </c>
      <c r="L66" s="36" t="s">
        <v>181</v>
      </c>
      <c r="M66" s="36" t="s">
        <v>182</v>
      </c>
      <c r="N66" s="37" t="s">
        <v>183</v>
      </c>
    </row>
    <row r="67" spans="1:14" ht="17.100000000000001" customHeight="1">
      <c r="A67" s="144"/>
      <c r="B67" s="117"/>
      <c r="C67" s="105"/>
      <c r="D67" s="106" t="s">
        <v>184</v>
      </c>
      <c r="E67" s="106"/>
      <c r="F67" s="106" t="s">
        <v>185</v>
      </c>
      <c r="G67" s="106" t="s">
        <v>186</v>
      </c>
      <c r="H67" s="106"/>
      <c r="I67" s="106"/>
      <c r="J67" s="106"/>
      <c r="K67" s="106"/>
      <c r="L67" s="106"/>
      <c r="M67" s="106"/>
      <c r="N67" s="107"/>
    </row>
    <row r="68" spans="1:14" ht="17.100000000000001" customHeight="1">
      <c r="A68" s="144"/>
      <c r="B68" s="117" t="s">
        <v>172</v>
      </c>
      <c r="C68" s="95"/>
      <c r="D68" s="23" t="s">
        <v>465</v>
      </c>
      <c r="E68" s="23" t="s">
        <v>466</v>
      </c>
      <c r="F68" s="23" t="s">
        <v>467</v>
      </c>
      <c r="G68" s="23" t="s">
        <v>468</v>
      </c>
      <c r="H68" s="23" t="s">
        <v>469</v>
      </c>
      <c r="I68" s="23" t="s">
        <v>470</v>
      </c>
      <c r="J68" s="23" t="s">
        <v>471</v>
      </c>
      <c r="K68" s="23" t="s">
        <v>472</v>
      </c>
      <c r="L68" s="23" t="s">
        <v>473</v>
      </c>
      <c r="M68" s="23" t="s">
        <v>474</v>
      </c>
      <c r="N68" s="24" t="s">
        <v>475</v>
      </c>
    </row>
    <row r="69" spans="1:14" ht="17.100000000000001" customHeight="1">
      <c r="A69" s="144"/>
      <c r="B69" s="117"/>
      <c r="C69" s="95" t="s">
        <v>346</v>
      </c>
      <c r="D69" s="23" t="s">
        <v>476</v>
      </c>
      <c r="E69" s="23" t="s">
        <v>477</v>
      </c>
      <c r="F69" s="23" t="s">
        <v>478</v>
      </c>
      <c r="G69" s="23" t="s">
        <v>479</v>
      </c>
      <c r="H69" s="23" t="s">
        <v>480</v>
      </c>
      <c r="I69" s="23" t="s">
        <v>481</v>
      </c>
      <c r="J69" s="23" t="s">
        <v>482</v>
      </c>
      <c r="K69" s="23" t="s">
        <v>483</v>
      </c>
      <c r="L69" s="23" t="s">
        <v>484</v>
      </c>
      <c r="M69" s="23" t="s">
        <v>485</v>
      </c>
      <c r="N69" s="24"/>
    </row>
    <row r="70" spans="1:14" ht="17.100000000000001" customHeight="1">
      <c r="A70" s="144"/>
      <c r="B70" s="118"/>
      <c r="C70" s="119"/>
      <c r="D70" s="27" t="s">
        <v>486</v>
      </c>
      <c r="E70" s="27"/>
      <c r="F70" s="27" t="s">
        <v>487</v>
      </c>
      <c r="G70" s="27" t="s">
        <v>488</v>
      </c>
      <c r="H70" s="27" t="s">
        <v>489</v>
      </c>
      <c r="I70" s="27" t="s">
        <v>490</v>
      </c>
      <c r="J70" s="27" t="s">
        <v>491</v>
      </c>
      <c r="K70" s="27" t="s">
        <v>492</v>
      </c>
      <c r="L70" s="27"/>
      <c r="M70" s="27" t="s">
        <v>493</v>
      </c>
      <c r="N70" s="120"/>
    </row>
    <row r="71" spans="1:14" ht="17.100000000000001" customHeight="1">
      <c r="A71" s="144"/>
      <c r="B71" s="112" t="s">
        <v>494</v>
      </c>
      <c r="C71" s="143" t="s">
        <v>346</v>
      </c>
      <c r="D71" s="31" t="s">
        <v>196</v>
      </c>
      <c r="E71" s="31"/>
      <c r="F71" s="31"/>
      <c r="G71" s="31"/>
      <c r="H71" s="31"/>
      <c r="I71" s="31"/>
      <c r="J71" s="31"/>
      <c r="K71" s="31"/>
      <c r="L71" s="31"/>
      <c r="M71" s="31"/>
      <c r="N71" s="32"/>
    </row>
    <row r="72" spans="1:14" ht="17.100000000000001" customHeight="1">
      <c r="A72" s="144"/>
      <c r="B72" s="117"/>
      <c r="C72" s="130" t="s">
        <v>62</v>
      </c>
      <c r="D72" s="17" t="s">
        <v>141</v>
      </c>
      <c r="E72" s="17" t="s">
        <v>142</v>
      </c>
      <c r="F72" s="17" t="s">
        <v>143</v>
      </c>
      <c r="G72" s="17" t="s">
        <v>144</v>
      </c>
      <c r="H72" s="17"/>
      <c r="I72" s="17" t="s">
        <v>145</v>
      </c>
      <c r="J72" s="17" t="s">
        <v>146</v>
      </c>
      <c r="K72" s="17" t="s">
        <v>147</v>
      </c>
      <c r="L72" s="17"/>
      <c r="M72" s="17"/>
      <c r="N72" s="18"/>
    </row>
    <row r="73" spans="1:14" ht="17.100000000000001" customHeight="1">
      <c r="A73" s="144"/>
      <c r="B73" s="117"/>
      <c r="C73" s="96"/>
      <c r="D73" s="98" t="s">
        <v>148</v>
      </c>
      <c r="E73" s="98"/>
      <c r="F73" s="98" t="s">
        <v>149</v>
      </c>
      <c r="G73" s="98" t="s">
        <v>150</v>
      </c>
      <c r="H73" s="98"/>
      <c r="I73" s="98"/>
      <c r="J73" s="98" t="s">
        <v>151</v>
      </c>
      <c r="K73" s="98"/>
      <c r="L73" s="98"/>
      <c r="M73" s="98"/>
      <c r="N73" s="99"/>
    </row>
    <row r="74" spans="1:14" ht="17.100000000000001" customHeight="1">
      <c r="A74" s="144"/>
      <c r="B74" s="117" t="s">
        <v>140</v>
      </c>
      <c r="C74" s="100"/>
      <c r="D74" s="101" t="s">
        <v>446</v>
      </c>
      <c r="E74" s="101" t="s">
        <v>447</v>
      </c>
      <c r="F74" s="101" t="s">
        <v>448</v>
      </c>
      <c r="G74" s="101" t="s">
        <v>449</v>
      </c>
      <c r="H74" s="101" t="s">
        <v>450</v>
      </c>
      <c r="I74" s="101" t="s">
        <v>451</v>
      </c>
      <c r="J74" s="101" t="s">
        <v>452</v>
      </c>
      <c r="K74" s="101" t="s">
        <v>453</v>
      </c>
      <c r="L74" s="101"/>
      <c r="M74" s="101"/>
      <c r="N74" s="102"/>
    </row>
    <row r="75" spans="1:14" ht="17.100000000000001" customHeight="1">
      <c r="A75" s="144"/>
      <c r="B75" s="117"/>
      <c r="C75" s="103" t="s">
        <v>346</v>
      </c>
      <c r="D75" s="39" t="s">
        <v>454</v>
      </c>
      <c r="E75" s="39"/>
      <c r="F75" s="39"/>
      <c r="G75" s="39"/>
      <c r="H75" s="39"/>
      <c r="I75" s="39"/>
      <c r="J75" s="39"/>
      <c r="K75" s="39"/>
      <c r="L75" s="39"/>
      <c r="M75" s="39"/>
      <c r="N75" s="104"/>
    </row>
    <row r="76" spans="1:14" ht="17.100000000000001" customHeight="1">
      <c r="A76" s="83"/>
      <c r="B76" s="145"/>
      <c r="C76" s="146"/>
      <c r="D76" s="63" t="s">
        <v>455</v>
      </c>
      <c r="E76" s="63"/>
      <c r="F76" s="63"/>
      <c r="G76" s="63"/>
      <c r="H76" s="63"/>
      <c r="I76" s="63"/>
      <c r="J76" s="63"/>
      <c r="K76" s="63"/>
      <c r="L76" s="63"/>
      <c r="M76" s="63"/>
      <c r="N76" s="147"/>
    </row>
    <row r="77" spans="1:14" ht="17.100000000000001" customHeight="1">
      <c r="A77" s="80"/>
      <c r="B77" s="86"/>
      <c r="C77" s="148" t="s">
        <v>17</v>
      </c>
      <c r="D77" s="149" t="s">
        <v>810</v>
      </c>
      <c r="E77" s="149"/>
      <c r="F77" s="149"/>
      <c r="G77" s="149"/>
      <c r="H77" s="149"/>
      <c r="I77" s="149"/>
      <c r="J77" s="149"/>
      <c r="K77" s="149"/>
      <c r="L77" s="149"/>
      <c r="M77" s="149"/>
      <c r="N77" s="150"/>
    </row>
    <row r="78" spans="1:14" ht="17.100000000000001" customHeight="1">
      <c r="A78" s="89"/>
      <c r="B78" s="129"/>
      <c r="C78" s="121" t="s">
        <v>62</v>
      </c>
      <c r="D78" s="122" t="s">
        <v>188</v>
      </c>
      <c r="E78" s="122" t="s">
        <v>189</v>
      </c>
      <c r="F78" s="122" t="s">
        <v>190</v>
      </c>
      <c r="G78" s="122" t="s">
        <v>191</v>
      </c>
      <c r="H78" s="122" t="s">
        <v>192</v>
      </c>
      <c r="I78" s="122" t="s">
        <v>193</v>
      </c>
      <c r="J78" s="122" t="s">
        <v>194</v>
      </c>
      <c r="K78" s="122"/>
      <c r="L78" s="122"/>
      <c r="M78" s="122"/>
      <c r="N78" s="123"/>
    </row>
    <row r="79" spans="1:14" ht="17.100000000000001" customHeight="1">
      <c r="A79" s="89" t="s">
        <v>811</v>
      </c>
      <c r="B79" s="131" t="s">
        <v>187</v>
      </c>
      <c r="C79" s="95" t="s">
        <v>346</v>
      </c>
      <c r="D79" s="23" t="s">
        <v>495</v>
      </c>
      <c r="E79" s="23" t="s">
        <v>496</v>
      </c>
      <c r="F79" s="23" t="s">
        <v>497</v>
      </c>
      <c r="G79" s="23"/>
      <c r="H79" s="23" t="s">
        <v>498</v>
      </c>
      <c r="I79" s="23" t="s">
        <v>499</v>
      </c>
      <c r="J79" s="23" t="s">
        <v>500</v>
      </c>
      <c r="K79" s="23" t="s">
        <v>501</v>
      </c>
      <c r="L79" s="23" t="s">
        <v>220</v>
      </c>
      <c r="M79" s="23" t="s">
        <v>182</v>
      </c>
      <c r="N79" s="24" t="s">
        <v>502</v>
      </c>
    </row>
    <row r="80" spans="1:14" ht="17.100000000000001" customHeight="1">
      <c r="A80" s="89"/>
      <c r="B80" s="132"/>
      <c r="C80" s="119"/>
      <c r="D80" s="27" t="s">
        <v>503</v>
      </c>
      <c r="E80" s="27" t="s">
        <v>504</v>
      </c>
      <c r="F80" s="27"/>
      <c r="G80" s="27"/>
      <c r="H80" s="27"/>
      <c r="I80" s="27"/>
      <c r="J80" s="27"/>
      <c r="K80" s="27"/>
      <c r="L80" s="27"/>
      <c r="M80" s="27"/>
      <c r="N80" s="120"/>
    </row>
    <row r="81" spans="1:14" ht="17.100000000000001" customHeight="1">
      <c r="A81" s="89"/>
      <c r="B81" s="151" t="s">
        <v>195</v>
      </c>
      <c r="C81" s="143" t="s">
        <v>62</v>
      </c>
      <c r="D81" s="31" t="s">
        <v>196</v>
      </c>
      <c r="E81" s="31"/>
      <c r="F81" s="31"/>
      <c r="G81" s="31"/>
      <c r="H81" s="31"/>
      <c r="I81" s="31"/>
      <c r="J81" s="31"/>
      <c r="K81" s="31"/>
      <c r="L81" s="31"/>
      <c r="M81" s="31"/>
      <c r="N81" s="32"/>
    </row>
    <row r="82" spans="1:14" ht="17.100000000000001" customHeight="1">
      <c r="A82" s="89"/>
      <c r="B82" s="115"/>
      <c r="C82" s="130" t="s">
        <v>62</v>
      </c>
      <c r="D82" s="17" t="s">
        <v>231</v>
      </c>
      <c r="E82" s="17" t="s">
        <v>232</v>
      </c>
      <c r="F82" s="17"/>
      <c r="G82" s="17" t="s">
        <v>233</v>
      </c>
      <c r="H82" s="17"/>
      <c r="I82" s="17" t="s">
        <v>234</v>
      </c>
      <c r="J82" s="17" t="s">
        <v>235</v>
      </c>
      <c r="K82" s="17" t="s">
        <v>236</v>
      </c>
      <c r="L82" s="17" t="s">
        <v>237</v>
      </c>
      <c r="M82" s="17" t="s">
        <v>238</v>
      </c>
      <c r="N82" s="18" t="s">
        <v>239</v>
      </c>
    </row>
    <row r="83" spans="1:14" ht="17.100000000000001" customHeight="1">
      <c r="A83" s="89"/>
      <c r="B83" s="117" t="s">
        <v>230</v>
      </c>
      <c r="C83" s="96"/>
      <c r="D83" s="98" t="s">
        <v>240</v>
      </c>
      <c r="E83" s="98" t="s">
        <v>241</v>
      </c>
      <c r="F83" s="98" t="s">
        <v>242</v>
      </c>
      <c r="G83" s="98" t="s">
        <v>243</v>
      </c>
      <c r="H83" s="98" t="s">
        <v>244</v>
      </c>
      <c r="I83" s="98"/>
      <c r="J83" s="98"/>
      <c r="K83" s="98"/>
      <c r="L83" s="98"/>
      <c r="M83" s="98" t="s">
        <v>245</v>
      </c>
      <c r="N83" s="99" t="s">
        <v>246</v>
      </c>
    </row>
    <row r="84" spans="1:14" ht="17.100000000000001" customHeight="1">
      <c r="A84" s="89"/>
      <c r="B84" s="118"/>
      <c r="C84" s="134" t="s">
        <v>346</v>
      </c>
      <c r="D84" s="39" t="s">
        <v>553</v>
      </c>
      <c r="E84" s="39" t="s">
        <v>554</v>
      </c>
      <c r="F84" s="39" t="s">
        <v>555</v>
      </c>
      <c r="G84" s="39"/>
      <c r="H84" s="39"/>
      <c r="I84" s="39"/>
      <c r="J84" s="39"/>
      <c r="K84" s="39"/>
      <c r="L84" s="39"/>
      <c r="M84" s="39"/>
      <c r="N84" s="104"/>
    </row>
    <row r="85" spans="1:14" ht="17.100000000000001" customHeight="1">
      <c r="A85" s="89"/>
      <c r="B85" s="129"/>
      <c r="C85" s="130" t="s">
        <v>62</v>
      </c>
      <c r="D85" s="17" t="s">
        <v>198</v>
      </c>
      <c r="E85" s="17" t="s">
        <v>199</v>
      </c>
      <c r="F85" s="17" t="s">
        <v>200</v>
      </c>
      <c r="G85" s="17" t="s">
        <v>201</v>
      </c>
      <c r="H85" s="17" t="s">
        <v>202</v>
      </c>
      <c r="I85" s="17" t="s">
        <v>203</v>
      </c>
      <c r="J85" s="17" t="s">
        <v>204</v>
      </c>
      <c r="K85" s="17" t="s">
        <v>205</v>
      </c>
      <c r="L85" s="17" t="s">
        <v>206</v>
      </c>
      <c r="M85" s="17" t="s">
        <v>207</v>
      </c>
      <c r="N85" s="18"/>
    </row>
    <row r="86" spans="1:14" ht="17.100000000000001" customHeight="1">
      <c r="A86" s="89"/>
      <c r="B86" s="131"/>
      <c r="C86" s="96"/>
      <c r="D86" s="98" t="s">
        <v>208</v>
      </c>
      <c r="E86" s="98"/>
      <c r="F86" s="98"/>
      <c r="G86" s="98"/>
      <c r="H86" s="98"/>
      <c r="I86" s="98"/>
      <c r="J86" s="98"/>
      <c r="K86" s="98"/>
      <c r="L86" s="98"/>
      <c r="M86" s="98"/>
      <c r="N86" s="99"/>
    </row>
    <row r="87" spans="1:14" ht="17.100000000000001" customHeight="1">
      <c r="A87" s="89"/>
      <c r="B87" s="131" t="s">
        <v>197</v>
      </c>
      <c r="C87" s="103"/>
      <c r="D87" s="39" t="s">
        <v>505</v>
      </c>
      <c r="E87" s="39" t="s">
        <v>506</v>
      </c>
      <c r="F87" s="39" t="s">
        <v>507</v>
      </c>
      <c r="G87" s="39" t="s">
        <v>508</v>
      </c>
      <c r="H87" s="39" t="s">
        <v>509</v>
      </c>
      <c r="I87" s="39" t="s">
        <v>510</v>
      </c>
      <c r="J87" s="39" t="s">
        <v>511</v>
      </c>
      <c r="K87" s="39" t="s">
        <v>512</v>
      </c>
      <c r="L87" s="39" t="s">
        <v>513</v>
      </c>
      <c r="M87" s="39" t="s">
        <v>514</v>
      </c>
      <c r="N87" s="104" t="s">
        <v>515</v>
      </c>
    </row>
    <row r="88" spans="1:14" ht="17.100000000000001" customHeight="1">
      <c r="A88" s="89"/>
      <c r="B88" s="131"/>
      <c r="C88" s="103" t="s">
        <v>346</v>
      </c>
      <c r="D88" s="39" t="s">
        <v>516</v>
      </c>
      <c r="E88" s="39" t="s">
        <v>517</v>
      </c>
      <c r="F88" s="39"/>
      <c r="G88" s="39" t="s">
        <v>518</v>
      </c>
      <c r="H88" s="39" t="s">
        <v>519</v>
      </c>
      <c r="I88" s="39" t="s">
        <v>520</v>
      </c>
      <c r="J88" s="39" t="s">
        <v>521</v>
      </c>
      <c r="K88" s="39" t="s">
        <v>522</v>
      </c>
      <c r="L88" s="39" t="s">
        <v>523</v>
      </c>
      <c r="M88" s="39" t="s">
        <v>524</v>
      </c>
      <c r="N88" s="104" t="s">
        <v>525</v>
      </c>
    </row>
    <row r="89" spans="1:14" ht="17.100000000000001" customHeight="1">
      <c r="A89" s="89"/>
      <c r="B89" s="132"/>
      <c r="C89" s="134"/>
      <c r="D89" s="42" t="s">
        <v>526</v>
      </c>
      <c r="E89" s="42" t="s">
        <v>527</v>
      </c>
      <c r="F89" s="42"/>
      <c r="G89" s="42" t="s">
        <v>528</v>
      </c>
      <c r="H89" s="42" t="s">
        <v>529</v>
      </c>
      <c r="I89" s="42" t="s">
        <v>530</v>
      </c>
      <c r="J89" s="42" t="s">
        <v>531</v>
      </c>
      <c r="K89" s="42" t="s">
        <v>532</v>
      </c>
      <c r="L89" s="42"/>
      <c r="M89" s="42"/>
      <c r="N89" s="135"/>
    </row>
    <row r="90" spans="1:14" ht="17.100000000000001" customHeight="1">
      <c r="A90" s="89"/>
      <c r="B90" s="129"/>
      <c r="C90" s="130" t="s">
        <v>62</v>
      </c>
      <c r="D90" s="17" t="s">
        <v>210</v>
      </c>
      <c r="E90" s="17" t="s">
        <v>211</v>
      </c>
      <c r="F90" s="17" t="s">
        <v>212</v>
      </c>
      <c r="G90" s="17" t="s">
        <v>213</v>
      </c>
      <c r="H90" s="17" t="s">
        <v>214</v>
      </c>
      <c r="I90" s="17" t="s">
        <v>215</v>
      </c>
      <c r="J90" s="17" t="s">
        <v>216</v>
      </c>
      <c r="K90" s="17" t="s">
        <v>217</v>
      </c>
      <c r="L90" s="17" t="s">
        <v>218</v>
      </c>
      <c r="M90" s="17" t="s">
        <v>219</v>
      </c>
      <c r="N90" s="18" t="s">
        <v>220</v>
      </c>
    </row>
    <row r="91" spans="1:14" ht="17.100000000000001" customHeight="1">
      <c r="A91" s="89"/>
      <c r="B91" s="131" t="s">
        <v>209</v>
      </c>
      <c r="C91" s="96"/>
      <c r="D91" s="98" t="s">
        <v>221</v>
      </c>
      <c r="E91" s="98" t="s">
        <v>222</v>
      </c>
      <c r="F91" s="98" t="s">
        <v>223</v>
      </c>
      <c r="G91" s="98" t="s">
        <v>224</v>
      </c>
      <c r="H91" s="98" t="s">
        <v>225</v>
      </c>
      <c r="I91" s="98" t="s">
        <v>226</v>
      </c>
      <c r="J91" s="98" t="s">
        <v>227</v>
      </c>
      <c r="K91" s="98" t="s">
        <v>228</v>
      </c>
      <c r="L91" s="98" t="s">
        <v>229</v>
      </c>
      <c r="M91" s="98"/>
      <c r="N91" s="99"/>
    </row>
    <row r="92" spans="1:14" ht="17.100000000000001" customHeight="1">
      <c r="A92" s="89"/>
      <c r="B92" s="131"/>
      <c r="C92" s="103" t="s">
        <v>346</v>
      </c>
      <c r="D92" s="39" t="s">
        <v>533</v>
      </c>
      <c r="E92" s="39" t="s">
        <v>534</v>
      </c>
      <c r="F92" s="39" t="s">
        <v>535</v>
      </c>
      <c r="G92" s="39" t="s">
        <v>536</v>
      </c>
      <c r="H92" s="39" t="s">
        <v>537</v>
      </c>
      <c r="I92" s="39" t="s">
        <v>538</v>
      </c>
      <c r="J92" s="39" t="s">
        <v>539</v>
      </c>
      <c r="K92" s="39" t="s">
        <v>540</v>
      </c>
      <c r="L92" s="39" t="s">
        <v>541</v>
      </c>
      <c r="M92" s="39" t="s">
        <v>542</v>
      </c>
      <c r="N92" s="104" t="s">
        <v>543</v>
      </c>
    </row>
    <row r="93" spans="1:14" ht="17.100000000000001" customHeight="1">
      <c r="A93" s="89"/>
      <c r="B93" s="132"/>
      <c r="C93" s="134"/>
      <c r="D93" s="42" t="s">
        <v>544</v>
      </c>
      <c r="E93" s="42" t="s">
        <v>545</v>
      </c>
      <c r="F93" s="42" t="s">
        <v>546</v>
      </c>
      <c r="G93" s="42" t="s">
        <v>547</v>
      </c>
      <c r="H93" s="42" t="s">
        <v>548</v>
      </c>
      <c r="I93" s="42" t="s">
        <v>549</v>
      </c>
      <c r="J93" s="42" t="s">
        <v>550</v>
      </c>
      <c r="K93" s="42" t="s">
        <v>551</v>
      </c>
      <c r="L93" s="42" t="s">
        <v>552</v>
      </c>
      <c r="M93" s="42"/>
      <c r="N93" s="135"/>
    </row>
    <row r="94" spans="1:14" ht="17.100000000000001" customHeight="1">
      <c r="A94" s="108"/>
      <c r="B94" s="142" t="s">
        <v>556</v>
      </c>
      <c r="C94" s="110" t="s">
        <v>346</v>
      </c>
      <c r="D94" s="152" t="s">
        <v>196</v>
      </c>
      <c r="E94" s="152"/>
      <c r="F94" s="152"/>
      <c r="G94" s="152"/>
      <c r="H94" s="152"/>
      <c r="I94" s="152"/>
      <c r="J94" s="152"/>
      <c r="K94" s="152"/>
      <c r="L94" s="152"/>
      <c r="M94" s="152"/>
      <c r="N94" s="153"/>
    </row>
    <row r="95" spans="1:14" ht="17.100000000000001" customHeight="1">
      <c r="A95" s="80"/>
      <c r="B95" s="86"/>
      <c r="C95" s="87" t="s">
        <v>17</v>
      </c>
      <c r="D95" s="13" t="s">
        <v>812</v>
      </c>
      <c r="E95" s="13"/>
      <c r="F95" s="13"/>
      <c r="G95" s="13"/>
      <c r="H95" s="13"/>
      <c r="I95" s="13"/>
      <c r="J95" s="13"/>
      <c r="K95" s="13"/>
      <c r="L95" s="13"/>
      <c r="M95" s="13"/>
      <c r="N95" s="88"/>
    </row>
    <row r="96" spans="1:14" ht="17.100000000000001" customHeight="1">
      <c r="A96" s="89"/>
      <c r="B96" s="151" t="s">
        <v>256</v>
      </c>
      <c r="C96" s="113" t="s">
        <v>62</v>
      </c>
      <c r="D96" s="45" t="s">
        <v>257</v>
      </c>
      <c r="E96" s="45" t="s">
        <v>258</v>
      </c>
      <c r="F96" s="45" t="s">
        <v>259</v>
      </c>
      <c r="G96" s="45" t="s">
        <v>260</v>
      </c>
      <c r="H96" s="45" t="s">
        <v>261</v>
      </c>
      <c r="I96" s="45" t="s">
        <v>262</v>
      </c>
      <c r="J96" s="45"/>
      <c r="K96" s="45" t="s">
        <v>263</v>
      </c>
      <c r="L96" s="45" t="s">
        <v>264</v>
      </c>
      <c r="M96" s="45" t="s">
        <v>265</v>
      </c>
      <c r="N96" s="114" t="s">
        <v>266</v>
      </c>
    </row>
    <row r="97" spans="1:14" ht="17.100000000000001" customHeight="1">
      <c r="A97" s="89" t="s">
        <v>813</v>
      </c>
      <c r="B97" s="115"/>
      <c r="C97" s="116" t="s">
        <v>62</v>
      </c>
      <c r="D97" s="36" t="s">
        <v>268</v>
      </c>
      <c r="E97" s="36" t="s">
        <v>269</v>
      </c>
      <c r="F97" s="36" t="s">
        <v>270</v>
      </c>
      <c r="G97" s="36" t="s">
        <v>271</v>
      </c>
      <c r="H97" s="36" t="s">
        <v>272</v>
      </c>
      <c r="I97" s="36" t="s">
        <v>273</v>
      </c>
      <c r="J97" s="36" t="s">
        <v>274</v>
      </c>
      <c r="K97" s="36"/>
      <c r="L97" s="36" t="s">
        <v>275</v>
      </c>
      <c r="M97" s="36"/>
      <c r="N97" s="37"/>
    </row>
    <row r="98" spans="1:14" ht="17.100000000000001" customHeight="1">
      <c r="A98" s="89"/>
      <c r="B98" s="117"/>
      <c r="C98" s="105"/>
      <c r="D98" s="154" t="s">
        <v>276</v>
      </c>
      <c r="E98" s="106"/>
      <c r="F98" s="106" t="s">
        <v>277</v>
      </c>
      <c r="G98" s="106"/>
      <c r="H98" s="106" t="s">
        <v>278</v>
      </c>
      <c r="I98" s="106"/>
      <c r="J98" s="106" t="s">
        <v>279</v>
      </c>
      <c r="K98" s="106"/>
      <c r="L98" s="106" t="s">
        <v>280</v>
      </c>
      <c r="M98" s="106"/>
      <c r="N98" s="107"/>
    </row>
    <row r="99" spans="1:14" ht="17.100000000000001" customHeight="1">
      <c r="A99" s="89"/>
      <c r="B99" s="117" t="s">
        <v>267</v>
      </c>
      <c r="C99" s="91"/>
      <c r="D99" s="93" t="s">
        <v>558</v>
      </c>
      <c r="E99" s="93" t="s">
        <v>559</v>
      </c>
      <c r="F99" s="93" t="s">
        <v>560</v>
      </c>
      <c r="G99" s="93" t="s">
        <v>561</v>
      </c>
      <c r="H99" s="93"/>
      <c r="I99" s="93"/>
      <c r="J99" s="93"/>
      <c r="K99" s="93"/>
      <c r="L99" s="93"/>
      <c r="M99" s="93"/>
      <c r="N99" s="94"/>
    </row>
    <row r="100" spans="1:14" ht="17.100000000000001" customHeight="1">
      <c r="A100" s="89"/>
      <c r="B100" s="117"/>
      <c r="C100" s="95" t="s">
        <v>346</v>
      </c>
      <c r="D100" s="23" t="s">
        <v>562</v>
      </c>
      <c r="E100" s="23" t="s">
        <v>563</v>
      </c>
      <c r="F100" s="23"/>
      <c r="G100" s="23"/>
      <c r="H100" s="23"/>
      <c r="I100" s="23"/>
      <c r="J100" s="23"/>
      <c r="K100" s="23" t="s">
        <v>564</v>
      </c>
      <c r="L100" s="23"/>
      <c r="M100" s="23"/>
      <c r="N100" s="24"/>
    </row>
    <row r="101" spans="1:14" ht="17.100000000000001" customHeight="1">
      <c r="A101" s="89"/>
      <c r="B101" s="118"/>
      <c r="C101" s="119"/>
      <c r="D101" s="27" t="s">
        <v>565</v>
      </c>
      <c r="E101" s="27"/>
      <c r="F101" s="27"/>
      <c r="G101" s="27"/>
      <c r="H101" s="27"/>
      <c r="I101" s="27"/>
      <c r="J101" s="27"/>
      <c r="K101" s="27"/>
      <c r="L101" s="27"/>
      <c r="M101" s="27"/>
      <c r="N101" s="120"/>
    </row>
    <row r="102" spans="1:14" ht="17.100000000000001" customHeight="1">
      <c r="A102" s="89"/>
      <c r="B102" s="129" t="s">
        <v>247</v>
      </c>
      <c r="C102" s="116" t="s">
        <v>62</v>
      </c>
      <c r="D102" s="31" t="s">
        <v>248</v>
      </c>
      <c r="E102" s="31" t="s">
        <v>249</v>
      </c>
      <c r="F102" s="31" t="s">
        <v>250</v>
      </c>
      <c r="G102" s="31"/>
      <c r="H102" s="31"/>
      <c r="I102" s="31"/>
      <c r="J102" s="31"/>
      <c r="K102" s="31"/>
      <c r="L102" s="31"/>
      <c r="M102" s="31"/>
      <c r="N102" s="32"/>
    </row>
    <row r="103" spans="1:14" ht="17.100000000000001" customHeight="1">
      <c r="A103" s="89"/>
      <c r="B103" s="115" t="s">
        <v>251</v>
      </c>
      <c r="C103" s="139" t="s">
        <v>62</v>
      </c>
      <c r="D103" s="140" t="s">
        <v>252</v>
      </c>
      <c r="E103" s="140" t="s">
        <v>253</v>
      </c>
      <c r="F103" s="140"/>
      <c r="G103" s="140" t="s">
        <v>254</v>
      </c>
      <c r="H103" s="140"/>
      <c r="I103" s="140" t="s">
        <v>255</v>
      </c>
      <c r="J103" s="140"/>
      <c r="K103" s="140"/>
      <c r="L103" s="140"/>
      <c r="M103" s="140"/>
      <c r="N103" s="141"/>
    </row>
    <row r="104" spans="1:14" ht="17.100000000000001" customHeight="1">
      <c r="A104" s="89"/>
      <c r="B104" s="155"/>
      <c r="C104" s="156" t="s">
        <v>346</v>
      </c>
      <c r="D104" s="157" t="s">
        <v>557</v>
      </c>
      <c r="E104" s="157"/>
      <c r="F104" s="157"/>
      <c r="G104" s="157"/>
      <c r="H104" s="157"/>
      <c r="I104" s="157"/>
      <c r="J104" s="157"/>
      <c r="K104" s="157"/>
      <c r="L104" s="157"/>
      <c r="M104" s="157"/>
      <c r="N104" s="158"/>
    </row>
    <row r="105" spans="1:14" ht="17.100000000000001" customHeight="1">
      <c r="A105" s="108"/>
      <c r="B105" s="142" t="s">
        <v>566</v>
      </c>
      <c r="C105" s="110" t="s">
        <v>346</v>
      </c>
      <c r="D105" s="152" t="s">
        <v>196</v>
      </c>
      <c r="E105" s="152"/>
      <c r="F105" s="152"/>
      <c r="G105" s="152"/>
      <c r="H105" s="152"/>
      <c r="I105" s="152"/>
      <c r="J105" s="152"/>
      <c r="K105" s="152"/>
      <c r="L105" s="152"/>
      <c r="M105" s="152"/>
      <c r="N105" s="153"/>
    </row>
    <row r="106" spans="1:14" ht="17.100000000000001" customHeight="1">
      <c r="A106" s="80"/>
      <c r="B106" s="86"/>
      <c r="C106" s="87" t="s">
        <v>17</v>
      </c>
      <c r="D106" s="13" t="s">
        <v>814</v>
      </c>
      <c r="E106" s="13"/>
      <c r="F106" s="13"/>
      <c r="G106" s="13"/>
      <c r="H106" s="13"/>
      <c r="I106" s="13"/>
      <c r="J106" s="13"/>
      <c r="K106" s="13"/>
      <c r="L106" s="13"/>
      <c r="M106" s="13"/>
      <c r="N106" s="88"/>
    </row>
    <row r="107" spans="1:14" ht="17.100000000000001" customHeight="1">
      <c r="A107" s="89"/>
      <c r="B107" s="129"/>
      <c r="C107" s="139" t="s">
        <v>346</v>
      </c>
      <c r="D107" s="140" t="s">
        <v>568</v>
      </c>
      <c r="E107" s="140"/>
      <c r="F107" s="140"/>
      <c r="G107" s="140"/>
      <c r="H107" s="140"/>
      <c r="I107" s="140"/>
      <c r="J107" s="140"/>
      <c r="K107" s="140"/>
      <c r="L107" s="140"/>
      <c r="M107" s="140"/>
      <c r="N107" s="141"/>
    </row>
    <row r="108" spans="1:14" ht="17.100000000000001" customHeight="1">
      <c r="A108" s="89" t="s">
        <v>815</v>
      </c>
      <c r="B108" s="131" t="s">
        <v>567</v>
      </c>
      <c r="C108" s="100" t="s">
        <v>659</v>
      </c>
      <c r="D108" s="101" t="s">
        <v>680</v>
      </c>
      <c r="E108" s="101" t="s">
        <v>681</v>
      </c>
      <c r="F108" s="101" t="s">
        <v>682</v>
      </c>
      <c r="G108" s="101" t="s">
        <v>683</v>
      </c>
      <c r="H108" s="101" t="s">
        <v>684</v>
      </c>
      <c r="I108" s="101" t="s">
        <v>685</v>
      </c>
      <c r="J108" s="101" t="s">
        <v>686</v>
      </c>
      <c r="K108" s="101" t="s">
        <v>687</v>
      </c>
      <c r="L108" s="101"/>
      <c r="M108" s="101"/>
      <c r="N108" s="102"/>
    </row>
    <row r="109" spans="1:14" ht="17.100000000000001" customHeight="1">
      <c r="A109" s="89"/>
      <c r="B109" s="131"/>
      <c r="C109" s="105"/>
      <c r="D109" s="106" t="s">
        <v>688</v>
      </c>
      <c r="E109" s="106" t="s">
        <v>689</v>
      </c>
      <c r="F109" s="106" t="s">
        <v>690</v>
      </c>
      <c r="G109" s="106" t="s">
        <v>691</v>
      </c>
      <c r="H109" s="106" t="s">
        <v>692</v>
      </c>
      <c r="I109" s="106"/>
      <c r="J109" s="106"/>
      <c r="K109" s="106"/>
      <c r="L109" s="106"/>
      <c r="M109" s="106"/>
      <c r="N109" s="107"/>
    </row>
    <row r="110" spans="1:14" ht="17.100000000000001" customHeight="1">
      <c r="A110" s="89"/>
      <c r="B110" s="132"/>
      <c r="C110" s="119" t="s">
        <v>745</v>
      </c>
      <c r="D110" s="133" t="s">
        <v>752</v>
      </c>
      <c r="E110" s="27"/>
      <c r="F110" s="27"/>
      <c r="G110" s="27"/>
      <c r="H110" s="27"/>
      <c r="I110" s="23"/>
      <c r="J110" s="27" t="s">
        <v>489</v>
      </c>
      <c r="K110" s="27"/>
      <c r="L110" s="27"/>
      <c r="M110" s="27"/>
      <c r="N110" s="120"/>
    </row>
    <row r="111" spans="1:14" ht="17.100000000000001" customHeight="1">
      <c r="A111" s="89"/>
      <c r="B111" s="151" t="s">
        <v>569</v>
      </c>
      <c r="C111" s="143" t="s">
        <v>346</v>
      </c>
      <c r="D111" s="31" t="s">
        <v>196</v>
      </c>
      <c r="E111" s="31"/>
      <c r="F111" s="31"/>
      <c r="G111" s="31"/>
      <c r="H111" s="31"/>
      <c r="I111" s="31"/>
      <c r="J111" s="31"/>
      <c r="K111" s="31"/>
      <c r="L111" s="31"/>
      <c r="M111" s="31"/>
      <c r="N111" s="32"/>
    </row>
    <row r="112" spans="1:14" ht="17.100000000000001" customHeight="1">
      <c r="A112" s="89"/>
      <c r="B112" s="151" t="s">
        <v>570</v>
      </c>
      <c r="C112" s="113" t="s">
        <v>346</v>
      </c>
      <c r="D112" s="45" t="s">
        <v>196</v>
      </c>
      <c r="E112" s="45"/>
      <c r="F112" s="45"/>
      <c r="G112" s="45"/>
      <c r="H112" s="45"/>
      <c r="I112" s="45"/>
      <c r="J112" s="45"/>
      <c r="K112" s="45"/>
      <c r="L112" s="45"/>
      <c r="M112" s="45"/>
      <c r="N112" s="114"/>
    </row>
    <row r="113" spans="1:14" ht="17.100000000000001" customHeight="1">
      <c r="A113" s="89"/>
      <c r="B113" s="131"/>
      <c r="C113" s="116" t="s">
        <v>346</v>
      </c>
      <c r="D113" s="36" t="s">
        <v>572</v>
      </c>
      <c r="E113" s="36"/>
      <c r="F113" s="36"/>
      <c r="G113" s="36" t="s">
        <v>573</v>
      </c>
      <c r="H113" s="36"/>
      <c r="I113" s="36"/>
      <c r="J113" s="36"/>
      <c r="K113" s="36"/>
      <c r="L113" s="36"/>
      <c r="M113" s="36"/>
      <c r="N113" s="37"/>
    </row>
    <row r="114" spans="1:14" ht="17.100000000000001" customHeight="1">
      <c r="A114" s="89"/>
      <c r="B114" s="131"/>
      <c r="C114" s="91"/>
      <c r="D114" s="93" t="s">
        <v>693</v>
      </c>
      <c r="E114" s="93" t="s">
        <v>694</v>
      </c>
      <c r="F114" s="93" t="s">
        <v>695</v>
      </c>
      <c r="G114" s="93"/>
      <c r="H114" s="93"/>
      <c r="I114" s="93"/>
      <c r="J114" s="93" t="s">
        <v>696</v>
      </c>
      <c r="K114" s="93"/>
      <c r="L114" s="93"/>
      <c r="M114" s="93"/>
      <c r="N114" s="94" t="s">
        <v>697</v>
      </c>
    </row>
    <row r="115" spans="1:14" ht="17.100000000000001" customHeight="1">
      <c r="A115" s="89"/>
      <c r="B115" s="131"/>
      <c r="C115" s="95" t="s">
        <v>659</v>
      </c>
      <c r="D115" s="23" t="s">
        <v>698</v>
      </c>
      <c r="E115" s="23"/>
      <c r="F115" s="23"/>
      <c r="G115" s="23"/>
      <c r="H115" s="23"/>
      <c r="I115" s="23"/>
      <c r="J115" s="23"/>
      <c r="K115" s="23"/>
      <c r="L115" s="23"/>
      <c r="M115" s="23"/>
      <c r="N115" s="24"/>
    </row>
    <row r="116" spans="1:14" ht="17.100000000000001" customHeight="1">
      <c r="A116" s="89"/>
      <c r="B116" s="131" t="s">
        <v>571</v>
      </c>
      <c r="C116" s="96"/>
      <c r="D116" s="98" t="s">
        <v>699</v>
      </c>
      <c r="E116" s="98"/>
      <c r="F116" s="98"/>
      <c r="G116" s="98"/>
      <c r="H116" s="98"/>
      <c r="I116" s="98"/>
      <c r="J116" s="98"/>
      <c r="K116" s="98"/>
      <c r="L116" s="98"/>
      <c r="M116" s="98"/>
      <c r="N116" s="99"/>
    </row>
    <row r="117" spans="1:14" ht="17.100000000000001" customHeight="1">
      <c r="A117" s="89"/>
      <c r="B117" s="131"/>
      <c r="C117" s="100" t="s">
        <v>745</v>
      </c>
      <c r="D117" s="101" t="s">
        <v>753</v>
      </c>
      <c r="E117" s="101" t="s">
        <v>754</v>
      </c>
      <c r="F117" s="101" t="s">
        <v>755</v>
      </c>
      <c r="G117" s="101" t="s">
        <v>756</v>
      </c>
      <c r="H117" s="101" t="s">
        <v>757</v>
      </c>
      <c r="I117" s="101" t="s">
        <v>758</v>
      </c>
      <c r="J117" s="101" t="s">
        <v>759</v>
      </c>
      <c r="K117" s="101"/>
      <c r="L117" s="101" t="s">
        <v>760</v>
      </c>
      <c r="M117" s="101"/>
      <c r="N117" s="102"/>
    </row>
    <row r="118" spans="1:14" ht="17.100000000000001" customHeight="1">
      <c r="A118" s="89"/>
      <c r="B118" s="131"/>
      <c r="C118" s="105"/>
      <c r="D118" s="106" t="s">
        <v>761</v>
      </c>
      <c r="E118" s="106" t="s">
        <v>762</v>
      </c>
      <c r="F118" s="106"/>
      <c r="G118" s="106" t="s">
        <v>763</v>
      </c>
      <c r="H118" s="106"/>
      <c r="I118" s="106"/>
      <c r="J118" s="106" t="s">
        <v>764</v>
      </c>
      <c r="K118" s="106"/>
      <c r="L118" s="106"/>
      <c r="M118" s="106"/>
      <c r="N118" s="107"/>
    </row>
    <row r="119" spans="1:14" ht="17.100000000000001" customHeight="1">
      <c r="A119" s="108"/>
      <c r="B119" s="142"/>
      <c r="C119" s="110" t="s">
        <v>773</v>
      </c>
      <c r="D119" s="53" t="s">
        <v>774</v>
      </c>
      <c r="E119" s="53" t="s">
        <v>775</v>
      </c>
      <c r="F119" s="53"/>
      <c r="G119" s="53"/>
      <c r="H119" s="53"/>
      <c r="I119" s="53"/>
      <c r="J119" s="53"/>
      <c r="K119" s="53"/>
      <c r="L119" s="53"/>
      <c r="M119" s="53"/>
      <c r="N119" s="111"/>
    </row>
    <row r="120" spans="1:14" ht="17.100000000000001" customHeight="1">
      <c r="A120" s="80"/>
      <c r="B120" s="86"/>
      <c r="C120" s="87" t="s">
        <v>17</v>
      </c>
      <c r="D120" s="13" t="s">
        <v>816</v>
      </c>
      <c r="E120" s="13"/>
      <c r="F120" s="13"/>
      <c r="G120" s="13"/>
      <c r="H120" s="13"/>
      <c r="I120" s="13"/>
      <c r="J120" s="13"/>
      <c r="K120" s="13"/>
      <c r="L120" s="13"/>
      <c r="M120" s="13"/>
      <c r="N120" s="88"/>
    </row>
    <row r="121" spans="1:14" ht="17.100000000000001" customHeight="1">
      <c r="A121" s="89"/>
      <c r="B121" s="115"/>
      <c r="C121" s="130" t="s">
        <v>62</v>
      </c>
      <c r="D121" s="17" t="s">
        <v>282</v>
      </c>
      <c r="E121" s="17" t="s">
        <v>283</v>
      </c>
      <c r="F121" s="17" t="s">
        <v>284</v>
      </c>
      <c r="G121" s="17" t="s">
        <v>285</v>
      </c>
      <c r="H121" s="17" t="s">
        <v>286</v>
      </c>
      <c r="I121" s="17" t="s">
        <v>287</v>
      </c>
      <c r="J121" s="17"/>
      <c r="K121" s="17"/>
      <c r="L121" s="17"/>
      <c r="M121" s="17"/>
      <c r="N121" s="18" t="s">
        <v>288</v>
      </c>
    </row>
    <row r="122" spans="1:14" ht="17.100000000000001" customHeight="1">
      <c r="A122" s="89" t="s">
        <v>817</v>
      </c>
      <c r="B122" s="117"/>
      <c r="C122" s="96"/>
      <c r="D122" s="98" t="s">
        <v>289</v>
      </c>
      <c r="E122" s="98" t="s">
        <v>290</v>
      </c>
      <c r="F122" s="98" t="s">
        <v>291</v>
      </c>
      <c r="G122" s="98" t="s">
        <v>292</v>
      </c>
      <c r="H122" s="98"/>
      <c r="I122" s="98"/>
      <c r="J122" s="98"/>
      <c r="K122" s="98"/>
      <c r="L122" s="98" t="s">
        <v>293</v>
      </c>
      <c r="M122" s="98"/>
      <c r="N122" s="99" t="s">
        <v>294</v>
      </c>
    </row>
    <row r="123" spans="1:14" ht="17.100000000000001" customHeight="1">
      <c r="A123" s="89" t="s">
        <v>818</v>
      </c>
      <c r="B123" s="117" t="s">
        <v>281</v>
      </c>
      <c r="C123" s="100"/>
      <c r="D123" s="101" t="s">
        <v>574</v>
      </c>
      <c r="E123" s="101" t="s">
        <v>575</v>
      </c>
      <c r="F123" s="101" t="s">
        <v>576</v>
      </c>
      <c r="G123" s="101" t="s">
        <v>577</v>
      </c>
      <c r="H123" s="101" t="s">
        <v>578</v>
      </c>
      <c r="I123" s="101" t="s">
        <v>579</v>
      </c>
      <c r="J123" s="101" t="s">
        <v>580</v>
      </c>
      <c r="K123" s="101" t="s">
        <v>581</v>
      </c>
      <c r="L123" s="101" t="s">
        <v>582</v>
      </c>
      <c r="M123" s="101" t="s">
        <v>583</v>
      </c>
      <c r="N123" s="102" t="s">
        <v>584</v>
      </c>
    </row>
    <row r="124" spans="1:14" ht="17.100000000000001" customHeight="1">
      <c r="A124" s="89"/>
      <c r="B124" s="117"/>
      <c r="C124" s="103" t="s">
        <v>346</v>
      </c>
      <c r="D124" s="39" t="s">
        <v>585</v>
      </c>
      <c r="E124" s="39" t="s">
        <v>586</v>
      </c>
      <c r="F124" s="39" t="s">
        <v>587</v>
      </c>
      <c r="G124" s="39" t="s">
        <v>588</v>
      </c>
      <c r="H124" s="39" t="s">
        <v>589</v>
      </c>
      <c r="I124" s="39" t="s">
        <v>590</v>
      </c>
      <c r="J124" s="39" t="s">
        <v>591</v>
      </c>
      <c r="K124" s="39" t="s">
        <v>592</v>
      </c>
      <c r="L124" s="39" t="s">
        <v>593</v>
      </c>
      <c r="M124" s="39" t="s">
        <v>594</v>
      </c>
      <c r="N124" s="104" t="s">
        <v>595</v>
      </c>
    </row>
    <row r="125" spans="1:14" ht="17.100000000000001" customHeight="1">
      <c r="A125" s="89"/>
      <c r="B125" s="117"/>
      <c r="C125" s="103"/>
      <c r="D125" s="39" t="s">
        <v>596</v>
      </c>
      <c r="E125" s="39" t="s">
        <v>597</v>
      </c>
      <c r="F125" s="39" t="s">
        <v>598</v>
      </c>
      <c r="G125" s="39"/>
      <c r="H125" s="39"/>
      <c r="I125" s="39"/>
      <c r="J125" s="39"/>
      <c r="K125" s="39" t="s">
        <v>599</v>
      </c>
      <c r="L125" s="39" t="s">
        <v>600</v>
      </c>
      <c r="M125" s="39" t="s">
        <v>601</v>
      </c>
      <c r="N125" s="104" t="s">
        <v>602</v>
      </c>
    </row>
    <row r="126" spans="1:14" ht="17.100000000000001" customHeight="1">
      <c r="A126" s="89"/>
      <c r="B126" s="118"/>
      <c r="C126" s="134"/>
      <c r="D126" s="42" t="s">
        <v>603</v>
      </c>
      <c r="E126" s="42"/>
      <c r="F126" s="42"/>
      <c r="G126" s="42"/>
      <c r="H126" s="42"/>
      <c r="I126" s="42" t="s">
        <v>604</v>
      </c>
      <c r="J126" s="42"/>
      <c r="K126" s="42"/>
      <c r="L126" s="42"/>
      <c r="M126" s="42"/>
      <c r="N126" s="135"/>
    </row>
    <row r="127" spans="1:14" ht="17.100000000000001" customHeight="1">
      <c r="A127" s="89"/>
      <c r="B127" s="115"/>
      <c r="C127" s="130"/>
      <c r="D127" s="17" t="s">
        <v>303</v>
      </c>
      <c r="E127" s="17" t="s">
        <v>304</v>
      </c>
      <c r="F127" s="17" t="s">
        <v>305</v>
      </c>
      <c r="G127" s="17" t="s">
        <v>306</v>
      </c>
      <c r="H127" s="17" t="s">
        <v>307</v>
      </c>
      <c r="I127" s="17" t="s">
        <v>308</v>
      </c>
      <c r="J127" s="17" t="s">
        <v>309</v>
      </c>
      <c r="K127" s="17" t="s">
        <v>310</v>
      </c>
      <c r="L127" s="17" t="s">
        <v>311</v>
      </c>
      <c r="M127" s="17"/>
      <c r="N127" s="18" t="s">
        <v>312</v>
      </c>
    </row>
    <row r="128" spans="1:14" ht="17.100000000000001" customHeight="1">
      <c r="A128" s="89"/>
      <c r="B128" s="117" t="s">
        <v>302</v>
      </c>
      <c r="C128" s="95" t="s">
        <v>62</v>
      </c>
      <c r="D128" s="23" t="s">
        <v>313</v>
      </c>
      <c r="E128" s="23" t="s">
        <v>314</v>
      </c>
      <c r="F128" s="23" t="s">
        <v>315</v>
      </c>
      <c r="G128" s="23" t="s">
        <v>316</v>
      </c>
      <c r="H128" s="23" t="s">
        <v>317</v>
      </c>
      <c r="I128" s="23"/>
      <c r="J128" s="23"/>
      <c r="K128" s="23"/>
      <c r="L128" s="23" t="s">
        <v>318</v>
      </c>
      <c r="M128" s="23" t="s">
        <v>319</v>
      </c>
      <c r="N128" s="24" t="s">
        <v>320</v>
      </c>
    </row>
    <row r="129" spans="1:14" ht="17.100000000000001" customHeight="1">
      <c r="A129" s="89"/>
      <c r="B129" s="118"/>
      <c r="C129" s="119"/>
      <c r="D129" s="27" t="s">
        <v>321</v>
      </c>
      <c r="E129" s="27" t="s">
        <v>322</v>
      </c>
      <c r="F129" s="27" t="s">
        <v>323</v>
      </c>
      <c r="G129" s="27"/>
      <c r="H129" s="27"/>
      <c r="I129" s="27"/>
      <c r="J129" s="27"/>
      <c r="K129" s="27"/>
      <c r="L129" s="27"/>
      <c r="M129" s="27"/>
      <c r="N129" s="120"/>
    </row>
    <row r="130" spans="1:14" ht="17.100000000000001" customHeight="1">
      <c r="A130" s="89"/>
      <c r="B130" s="151" t="s">
        <v>605</v>
      </c>
      <c r="C130" s="143" t="s">
        <v>346</v>
      </c>
      <c r="D130" s="31" t="s">
        <v>196</v>
      </c>
      <c r="E130" s="31"/>
      <c r="F130" s="31"/>
      <c r="G130" s="31"/>
      <c r="H130" s="31"/>
      <c r="I130" s="31"/>
      <c r="J130" s="31"/>
      <c r="K130" s="31"/>
      <c r="L130" s="31"/>
      <c r="M130" s="31"/>
      <c r="N130" s="32"/>
    </row>
    <row r="131" spans="1:14" ht="17.100000000000001" customHeight="1">
      <c r="A131" s="89"/>
      <c r="B131" s="115"/>
      <c r="C131" s="130" t="s">
        <v>346</v>
      </c>
      <c r="D131" s="17" t="s">
        <v>607</v>
      </c>
      <c r="E131" s="17" t="s">
        <v>608</v>
      </c>
      <c r="F131" s="17" t="s">
        <v>609</v>
      </c>
      <c r="G131" s="17" t="s">
        <v>610</v>
      </c>
      <c r="H131" s="17" t="s">
        <v>611</v>
      </c>
      <c r="I131" s="17" t="s">
        <v>612</v>
      </c>
      <c r="J131" s="17" t="s">
        <v>613</v>
      </c>
      <c r="K131" s="17" t="s">
        <v>614</v>
      </c>
      <c r="L131" s="17" t="s">
        <v>615</v>
      </c>
      <c r="M131" s="17" t="s">
        <v>616</v>
      </c>
      <c r="N131" s="18" t="s">
        <v>617</v>
      </c>
    </row>
    <row r="132" spans="1:14" ht="17.100000000000001" customHeight="1">
      <c r="A132" s="89"/>
      <c r="B132" s="131" t="s">
        <v>606</v>
      </c>
      <c r="C132" s="96"/>
      <c r="D132" s="98" t="s">
        <v>618</v>
      </c>
      <c r="E132" s="98" t="s">
        <v>619</v>
      </c>
      <c r="F132" s="98"/>
      <c r="G132" s="98"/>
      <c r="H132" s="98"/>
      <c r="I132" s="98"/>
      <c r="J132" s="98"/>
      <c r="K132" s="98" t="s">
        <v>620</v>
      </c>
      <c r="L132" s="98" t="s">
        <v>621</v>
      </c>
      <c r="M132" s="98" t="s">
        <v>622</v>
      </c>
      <c r="N132" s="99"/>
    </row>
    <row r="133" spans="1:14" ht="17.100000000000001" customHeight="1">
      <c r="A133" s="89"/>
      <c r="B133" s="132"/>
      <c r="C133" s="134" t="s">
        <v>659</v>
      </c>
      <c r="D133" s="42" t="s">
        <v>700</v>
      </c>
      <c r="E133" s="42" t="s">
        <v>701</v>
      </c>
      <c r="F133" s="39"/>
      <c r="G133" s="39"/>
      <c r="H133" s="42"/>
      <c r="I133" s="42"/>
      <c r="J133" s="42"/>
      <c r="K133" s="42"/>
      <c r="L133" s="42"/>
      <c r="M133" s="42"/>
      <c r="N133" s="135"/>
    </row>
    <row r="134" spans="1:14" ht="17.100000000000001" customHeight="1">
      <c r="A134" s="89"/>
      <c r="B134" s="129"/>
      <c r="C134" s="130" t="s">
        <v>62</v>
      </c>
      <c r="D134" s="17" t="s">
        <v>296</v>
      </c>
      <c r="E134" s="17" t="s">
        <v>297</v>
      </c>
      <c r="F134" s="17" t="s">
        <v>298</v>
      </c>
      <c r="G134" s="17"/>
      <c r="H134" s="17"/>
      <c r="I134" s="17"/>
      <c r="J134" s="17" t="s">
        <v>299</v>
      </c>
      <c r="K134" s="17" t="s">
        <v>300</v>
      </c>
      <c r="L134" s="17"/>
      <c r="M134" s="17"/>
      <c r="N134" s="18"/>
    </row>
    <row r="135" spans="1:14" ht="17.100000000000001" customHeight="1">
      <c r="A135" s="89"/>
      <c r="B135" s="131" t="s">
        <v>295</v>
      </c>
      <c r="C135" s="96"/>
      <c r="D135" s="98" t="s">
        <v>301</v>
      </c>
      <c r="E135" s="98"/>
      <c r="F135" s="98"/>
      <c r="G135" s="98"/>
      <c r="H135" s="98"/>
      <c r="I135" s="98"/>
      <c r="J135" s="98"/>
      <c r="K135" s="98"/>
      <c r="L135" s="98"/>
      <c r="M135" s="98"/>
      <c r="N135" s="99"/>
    </row>
    <row r="136" spans="1:14" ht="17.100000000000001" customHeight="1">
      <c r="A136" s="89"/>
      <c r="B136" s="131"/>
      <c r="C136" s="103" t="s">
        <v>346</v>
      </c>
      <c r="D136" s="39" t="s">
        <v>623</v>
      </c>
      <c r="E136" s="39" t="s">
        <v>624</v>
      </c>
      <c r="F136" s="39" t="s">
        <v>625</v>
      </c>
      <c r="G136" s="39" t="s">
        <v>626</v>
      </c>
      <c r="H136" s="39" t="s">
        <v>627</v>
      </c>
      <c r="I136" s="39" t="s">
        <v>628</v>
      </c>
      <c r="J136" s="39" t="s">
        <v>629</v>
      </c>
      <c r="K136" s="39" t="s">
        <v>630</v>
      </c>
      <c r="L136" s="39" t="s">
        <v>631</v>
      </c>
      <c r="M136" s="39" t="s">
        <v>632</v>
      </c>
      <c r="N136" s="104" t="s">
        <v>633</v>
      </c>
    </row>
    <row r="137" spans="1:14" ht="17.100000000000001" customHeight="1">
      <c r="A137" s="89"/>
      <c r="B137" s="132"/>
      <c r="C137" s="134"/>
      <c r="D137" s="42" t="s">
        <v>634</v>
      </c>
      <c r="E137" s="42"/>
      <c r="F137" s="42"/>
      <c r="G137" s="42"/>
      <c r="H137" s="42"/>
      <c r="I137" s="42" t="s">
        <v>635</v>
      </c>
      <c r="J137" s="42" t="s">
        <v>636</v>
      </c>
      <c r="K137" s="42" t="s">
        <v>637</v>
      </c>
      <c r="L137" s="42" t="s">
        <v>638</v>
      </c>
      <c r="M137" s="42" t="s">
        <v>639</v>
      </c>
      <c r="N137" s="135"/>
    </row>
    <row r="138" spans="1:14" ht="17.100000000000001" customHeight="1">
      <c r="A138" s="89"/>
      <c r="B138" s="129"/>
      <c r="C138" s="130" t="s">
        <v>62</v>
      </c>
      <c r="D138" s="23" t="s">
        <v>325</v>
      </c>
      <c r="E138" s="23"/>
      <c r="F138" s="23"/>
      <c r="G138" s="23"/>
      <c r="H138" s="23" t="s">
        <v>326</v>
      </c>
      <c r="I138" s="23"/>
      <c r="J138" s="23"/>
      <c r="K138" s="23"/>
      <c r="L138" s="23"/>
      <c r="M138" s="23"/>
      <c r="N138" s="24"/>
    </row>
    <row r="139" spans="1:14" ht="17.100000000000001" customHeight="1">
      <c r="A139" s="89"/>
      <c r="B139" s="131"/>
      <c r="C139" s="100" t="s">
        <v>346</v>
      </c>
      <c r="D139" s="101" t="s">
        <v>640</v>
      </c>
      <c r="E139" s="101" t="s">
        <v>641</v>
      </c>
      <c r="F139" s="101" t="s">
        <v>642</v>
      </c>
      <c r="G139" s="101" t="s">
        <v>643</v>
      </c>
      <c r="H139" s="101"/>
      <c r="I139" s="101"/>
      <c r="J139" s="101" t="s">
        <v>644</v>
      </c>
      <c r="K139" s="101" t="s">
        <v>645</v>
      </c>
      <c r="L139" s="101"/>
      <c r="M139" s="101"/>
      <c r="N139" s="102"/>
    </row>
    <row r="140" spans="1:14" ht="17.100000000000001" customHeight="1">
      <c r="A140" s="89"/>
      <c r="B140" s="131" t="s">
        <v>324</v>
      </c>
      <c r="C140" s="105"/>
      <c r="D140" s="106" t="s">
        <v>646</v>
      </c>
      <c r="E140" s="106"/>
      <c r="F140" s="106"/>
      <c r="G140" s="106"/>
      <c r="H140" s="106"/>
      <c r="I140" s="106"/>
      <c r="J140" s="106"/>
      <c r="K140" s="106"/>
      <c r="L140" s="106"/>
      <c r="M140" s="106"/>
      <c r="N140" s="107"/>
    </row>
    <row r="141" spans="1:14" ht="17.100000000000001" customHeight="1">
      <c r="A141" s="89"/>
      <c r="B141" s="131"/>
      <c r="C141" s="95" t="s">
        <v>659</v>
      </c>
      <c r="D141" s="23" t="s">
        <v>702</v>
      </c>
      <c r="E141" s="23" t="s">
        <v>703</v>
      </c>
      <c r="F141" s="23" t="s">
        <v>704</v>
      </c>
      <c r="G141" s="23" t="s">
        <v>705</v>
      </c>
      <c r="H141" s="23" t="s">
        <v>706</v>
      </c>
      <c r="I141" s="23" t="s">
        <v>707</v>
      </c>
      <c r="J141" s="23" t="s">
        <v>708</v>
      </c>
      <c r="K141" s="23" t="s">
        <v>709</v>
      </c>
      <c r="L141" s="23" t="s">
        <v>710</v>
      </c>
      <c r="M141" s="23" t="s">
        <v>711</v>
      </c>
      <c r="N141" s="24"/>
    </row>
    <row r="142" spans="1:14" ht="17.100000000000001" customHeight="1">
      <c r="A142" s="89"/>
      <c r="B142" s="132"/>
      <c r="C142" s="119"/>
      <c r="D142" s="27" t="s">
        <v>712</v>
      </c>
      <c r="E142" s="27"/>
      <c r="F142" s="27"/>
      <c r="G142" s="27"/>
      <c r="H142" s="27"/>
      <c r="I142" s="27"/>
      <c r="J142" s="27"/>
      <c r="K142" s="27"/>
      <c r="L142" s="27"/>
      <c r="M142" s="27"/>
      <c r="N142" s="120"/>
    </row>
    <row r="143" spans="1:14" ht="17.100000000000001" customHeight="1">
      <c r="A143" s="89"/>
      <c r="B143" s="129"/>
      <c r="C143" s="116" t="s">
        <v>659</v>
      </c>
      <c r="D143" s="36" t="s">
        <v>714</v>
      </c>
      <c r="E143" s="36" t="s">
        <v>715</v>
      </c>
      <c r="F143" s="36" t="s">
        <v>716</v>
      </c>
      <c r="G143" s="36" t="s">
        <v>717</v>
      </c>
      <c r="H143" s="36" t="s">
        <v>718</v>
      </c>
      <c r="I143" s="36" t="s">
        <v>719</v>
      </c>
      <c r="J143" s="36"/>
      <c r="K143" s="36"/>
      <c r="L143" s="36"/>
      <c r="M143" s="36"/>
      <c r="N143" s="37"/>
    </row>
    <row r="144" spans="1:14" ht="17.100000000000001" customHeight="1">
      <c r="A144" s="89"/>
      <c r="B144" s="131"/>
      <c r="C144" s="103"/>
      <c r="D144" s="39" t="s">
        <v>720</v>
      </c>
      <c r="E144" s="39"/>
      <c r="F144" s="39"/>
      <c r="G144" s="39"/>
      <c r="H144" s="39"/>
      <c r="I144" s="39"/>
      <c r="J144" s="39"/>
      <c r="K144" s="39" t="s">
        <v>721</v>
      </c>
      <c r="L144" s="39" t="s">
        <v>722</v>
      </c>
      <c r="M144" s="39" t="s">
        <v>723</v>
      </c>
      <c r="N144" s="104" t="s">
        <v>724</v>
      </c>
    </row>
    <row r="145" spans="1:14" ht="17.100000000000001" customHeight="1">
      <c r="A145" s="89"/>
      <c r="B145" s="131"/>
      <c r="C145" s="91"/>
      <c r="D145" s="93" t="s">
        <v>765</v>
      </c>
      <c r="E145" s="93" t="s">
        <v>766</v>
      </c>
      <c r="F145" s="93" t="s">
        <v>767</v>
      </c>
      <c r="G145" s="93" t="s">
        <v>768</v>
      </c>
      <c r="H145" s="93" t="s">
        <v>769</v>
      </c>
      <c r="I145" s="93"/>
      <c r="J145" s="93"/>
      <c r="K145" s="93"/>
      <c r="L145" s="93"/>
      <c r="M145" s="93"/>
      <c r="N145" s="94"/>
    </row>
    <row r="146" spans="1:14" ht="17.100000000000001" customHeight="1">
      <c r="A146" s="89"/>
      <c r="B146" s="131"/>
      <c r="C146" s="95" t="s">
        <v>745</v>
      </c>
      <c r="D146" s="23" t="s">
        <v>770</v>
      </c>
      <c r="E146" s="23"/>
      <c r="F146" s="23"/>
      <c r="G146" s="23"/>
      <c r="H146" s="23"/>
      <c r="I146" s="23"/>
      <c r="J146" s="23"/>
      <c r="K146" s="23"/>
      <c r="L146" s="23"/>
      <c r="M146" s="23"/>
      <c r="N146" s="24"/>
    </row>
    <row r="147" spans="1:14" ht="17.100000000000001" customHeight="1">
      <c r="A147" s="89"/>
      <c r="B147" s="131" t="s">
        <v>713</v>
      </c>
      <c r="C147" s="96"/>
      <c r="D147" s="98" t="s">
        <v>771</v>
      </c>
      <c r="E147" s="98"/>
      <c r="F147" s="98"/>
      <c r="G147" s="98"/>
      <c r="H147" s="98"/>
      <c r="I147" s="98"/>
      <c r="J147" s="98"/>
      <c r="K147" s="98"/>
      <c r="L147" s="98"/>
      <c r="M147" s="98"/>
      <c r="N147" s="99"/>
    </row>
    <row r="148" spans="1:14" ht="17.100000000000001" customHeight="1">
      <c r="A148" s="89"/>
      <c r="B148" s="131"/>
      <c r="C148" s="103" t="s">
        <v>773</v>
      </c>
      <c r="D148" s="39" t="s">
        <v>776</v>
      </c>
      <c r="E148" s="39" t="s">
        <v>777</v>
      </c>
      <c r="F148" s="39" t="s">
        <v>778</v>
      </c>
      <c r="G148" s="39" t="s">
        <v>779</v>
      </c>
      <c r="H148" s="39" t="s">
        <v>780</v>
      </c>
      <c r="I148" s="39" t="s">
        <v>547</v>
      </c>
      <c r="J148" s="39" t="s">
        <v>781</v>
      </c>
      <c r="K148" s="39"/>
      <c r="L148" s="39"/>
      <c r="M148" s="39"/>
      <c r="N148" s="104"/>
    </row>
    <row r="149" spans="1:14" ht="17.100000000000001" customHeight="1">
      <c r="A149" s="89"/>
      <c r="B149" s="131"/>
      <c r="C149" s="103"/>
      <c r="D149" s="39" t="s">
        <v>782</v>
      </c>
      <c r="E149" s="39"/>
      <c r="F149" s="39"/>
      <c r="G149" s="39"/>
      <c r="H149" s="39"/>
      <c r="I149" s="39" t="s">
        <v>783</v>
      </c>
      <c r="J149" s="159"/>
      <c r="K149" s="39"/>
      <c r="L149" s="39"/>
      <c r="M149" s="39"/>
      <c r="N149" s="104"/>
    </row>
    <row r="150" spans="1:14" ht="17.100000000000001" customHeight="1">
      <c r="A150" s="89"/>
      <c r="B150" s="131"/>
      <c r="C150" s="136" t="s">
        <v>785</v>
      </c>
      <c r="D150" s="137" t="s">
        <v>789</v>
      </c>
      <c r="E150" s="137"/>
      <c r="F150" s="137"/>
      <c r="G150" s="137"/>
      <c r="H150" s="137"/>
      <c r="I150" s="137"/>
      <c r="J150" s="137"/>
      <c r="K150" s="137"/>
      <c r="L150" s="137"/>
      <c r="M150" s="137"/>
      <c r="N150" s="138"/>
    </row>
    <row r="151" spans="1:14" ht="17.100000000000001" customHeight="1">
      <c r="A151" s="89"/>
      <c r="B151" s="131"/>
      <c r="C151" s="160" t="s">
        <v>791</v>
      </c>
      <c r="D151" s="161" t="s">
        <v>792</v>
      </c>
      <c r="E151" s="161"/>
      <c r="F151" s="161"/>
      <c r="G151" s="161" t="s">
        <v>793</v>
      </c>
      <c r="H151" s="161"/>
      <c r="I151" s="161"/>
      <c r="J151" s="161"/>
      <c r="K151" s="161"/>
      <c r="L151" s="161"/>
      <c r="M151" s="161"/>
      <c r="N151" s="162"/>
    </row>
    <row r="152" spans="1:14" ht="17.100000000000001" customHeight="1">
      <c r="A152" s="89"/>
      <c r="B152" s="132"/>
      <c r="C152" s="119" t="s">
        <v>795</v>
      </c>
      <c r="D152" s="27" t="s">
        <v>796</v>
      </c>
      <c r="E152" s="27" t="s">
        <v>797</v>
      </c>
      <c r="F152" s="163"/>
      <c r="G152" s="27"/>
      <c r="H152" s="27" t="s">
        <v>798</v>
      </c>
      <c r="I152" s="27"/>
      <c r="J152" s="27"/>
      <c r="K152" s="27"/>
      <c r="L152" s="27"/>
      <c r="M152" s="27"/>
      <c r="N152" s="120"/>
    </row>
    <row r="153" spans="1:14" ht="17.100000000000001" customHeight="1">
      <c r="A153" s="108"/>
      <c r="B153" s="142" t="s">
        <v>799</v>
      </c>
      <c r="C153" s="146" t="s">
        <v>795</v>
      </c>
      <c r="D153" s="63" t="s">
        <v>196</v>
      </c>
      <c r="E153" s="63"/>
      <c r="F153" s="63"/>
      <c r="G153" s="63"/>
      <c r="H153" s="63"/>
      <c r="I153" s="63"/>
      <c r="J153" s="63"/>
      <c r="K153" s="63"/>
      <c r="L153" s="63"/>
      <c r="M153" s="63"/>
      <c r="N153" s="147"/>
    </row>
    <row r="160" spans="1:14" ht="17.100000000000001" customHeight="1">
      <c r="C160" s="164"/>
    </row>
  </sheetData>
  <mergeCells count="2">
    <mergeCell ref="D3:N3"/>
    <mergeCell ref="D4:N4"/>
  </mergeCells>
  <phoneticPr fontId="14"/>
  <pageMargins left="1.120138888888889" right="0.52013888888888893" top="0.62013888888888891" bottom="0.39027777777777778" header="0.51180555555555562" footer="0.51180555555555562"/>
  <pageSetup paperSize="8" scale="94" firstPageNumber="0" orientation="portrait" horizontalDpi="300" verticalDpi="300" r:id="rId1"/>
  <headerFooter alignWithMargins="0"/>
  <rowBreaks count="1" manualBreakCount="1">
    <brk id="7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7"/>
  <sheetViews>
    <sheetView showGridLines="0" zoomScale="85" zoomScaleNormal="85" workbookViewId="0">
      <selection activeCell="A2" sqref="A2"/>
    </sheetView>
  </sheetViews>
  <sheetFormatPr defaultRowHeight="13.5"/>
  <cols>
    <col min="1" max="1" width="10.625" style="1" customWidth="1"/>
    <col min="2" max="2" width="10.625" style="2" customWidth="1"/>
    <col min="3" max="4" width="10.625" style="3" customWidth="1"/>
    <col min="5" max="14" width="10.625" style="1" customWidth="1"/>
    <col min="15" max="16" width="9.125" style="1" customWidth="1"/>
    <col min="17" max="16384" width="9" style="1"/>
  </cols>
  <sheetData>
    <row r="1" spans="1:14" ht="18.75">
      <c r="A1" s="4" t="s">
        <v>9</v>
      </c>
      <c r="B1" s="5"/>
      <c r="C1" s="1"/>
      <c r="D1" s="1"/>
    </row>
    <row r="2" spans="1:14" ht="15.95" customHeight="1">
      <c r="A2" s="3"/>
      <c r="B2" s="5"/>
      <c r="C2" s="1"/>
      <c r="D2" s="1"/>
    </row>
    <row r="3" spans="1:14" ht="15.95" customHeight="1">
      <c r="A3" s="6" t="s">
        <v>10</v>
      </c>
      <c r="B3" s="7" t="s">
        <v>11</v>
      </c>
      <c r="C3" s="891" t="s">
        <v>12</v>
      </c>
      <c r="D3" s="891"/>
      <c r="E3" s="891"/>
      <c r="F3" s="891"/>
      <c r="G3" s="891"/>
      <c r="H3" s="891"/>
      <c r="I3" s="891"/>
      <c r="J3" s="891"/>
      <c r="K3" s="891"/>
      <c r="L3" s="891"/>
      <c r="M3" s="891"/>
      <c r="N3" s="891"/>
    </row>
    <row r="4" spans="1:14" ht="15.95" customHeight="1">
      <c r="A4" s="8"/>
      <c r="B4" s="9" t="s">
        <v>13</v>
      </c>
      <c r="C4" s="10" t="s">
        <v>14</v>
      </c>
      <c r="D4" s="892" t="s">
        <v>15</v>
      </c>
      <c r="E4" s="892"/>
      <c r="F4" s="892"/>
      <c r="G4" s="892"/>
      <c r="H4" s="892"/>
      <c r="I4" s="892"/>
      <c r="J4" s="892"/>
      <c r="K4" s="892"/>
      <c r="L4" s="892"/>
      <c r="M4" s="892"/>
      <c r="N4" s="892"/>
    </row>
    <row r="5" spans="1:14" ht="15.95" customHeight="1">
      <c r="A5" s="11" t="s">
        <v>16</v>
      </c>
      <c r="B5" s="12" t="s">
        <v>17</v>
      </c>
      <c r="C5" s="13" t="s">
        <v>18</v>
      </c>
      <c r="D5" s="13"/>
      <c r="E5" s="13"/>
      <c r="F5" s="13"/>
      <c r="G5" s="13"/>
      <c r="H5" s="13"/>
      <c r="I5" s="13"/>
      <c r="J5" s="13"/>
      <c r="K5" s="13"/>
      <c r="L5" s="13"/>
      <c r="M5" s="13"/>
      <c r="N5" s="14"/>
    </row>
    <row r="6" spans="1:14" ht="15.95" customHeight="1">
      <c r="A6" s="6"/>
      <c r="B6" s="12"/>
      <c r="C6" s="15" t="s">
        <v>19</v>
      </c>
      <c r="D6" s="16" t="s">
        <v>20</v>
      </c>
      <c r="E6" s="17" t="s">
        <v>21</v>
      </c>
      <c r="F6" s="17" t="s">
        <v>22</v>
      </c>
      <c r="G6" s="17" t="s">
        <v>23</v>
      </c>
      <c r="H6" s="17" t="s">
        <v>24</v>
      </c>
      <c r="I6" s="17" t="s">
        <v>25</v>
      </c>
      <c r="J6" s="17" t="s">
        <v>26</v>
      </c>
      <c r="K6" s="17" t="s">
        <v>27</v>
      </c>
      <c r="L6" s="17" t="s">
        <v>28</v>
      </c>
      <c r="M6" s="17" t="s">
        <v>29</v>
      </c>
      <c r="N6" s="18" t="s">
        <v>30</v>
      </c>
    </row>
    <row r="7" spans="1:14" ht="15.95" customHeight="1">
      <c r="A7" s="19"/>
      <c r="B7" s="20"/>
      <c r="C7" s="21"/>
      <c r="D7" s="22" t="s">
        <v>31</v>
      </c>
      <c r="E7" s="23" t="s">
        <v>32</v>
      </c>
      <c r="F7" s="23" t="s">
        <v>33</v>
      </c>
      <c r="G7" s="23" t="s">
        <v>34</v>
      </c>
      <c r="H7" s="23" t="s">
        <v>35</v>
      </c>
      <c r="I7" s="23"/>
      <c r="J7" s="23"/>
      <c r="K7" s="23" t="s">
        <v>36</v>
      </c>
      <c r="L7" s="23"/>
      <c r="M7" s="23"/>
      <c r="N7" s="24" t="s">
        <v>37</v>
      </c>
    </row>
    <row r="8" spans="1:14" ht="15.95" customHeight="1">
      <c r="A8" s="19"/>
      <c r="B8" s="20"/>
      <c r="C8" s="21"/>
      <c r="D8" s="22" t="s">
        <v>38</v>
      </c>
      <c r="E8" s="23"/>
      <c r="F8" s="23"/>
      <c r="G8" s="23" t="s">
        <v>39</v>
      </c>
      <c r="H8" s="23"/>
      <c r="I8" s="23"/>
      <c r="J8" s="23"/>
      <c r="K8" s="23"/>
      <c r="L8" s="23" t="s">
        <v>40</v>
      </c>
      <c r="M8" s="23" t="s">
        <v>41</v>
      </c>
      <c r="N8" s="24" t="s">
        <v>42</v>
      </c>
    </row>
    <row r="9" spans="1:14" ht="15.95" customHeight="1">
      <c r="A9" s="19"/>
      <c r="B9" s="20"/>
      <c r="C9" s="21"/>
      <c r="D9" s="22" t="s">
        <v>43</v>
      </c>
      <c r="E9" s="23" t="s">
        <v>44</v>
      </c>
      <c r="F9" s="23" t="s">
        <v>45</v>
      </c>
      <c r="G9" s="23" t="s">
        <v>46</v>
      </c>
      <c r="H9" s="23" t="s">
        <v>47</v>
      </c>
      <c r="I9" s="23"/>
      <c r="J9" s="23"/>
      <c r="K9" s="23"/>
      <c r="L9" s="23" t="s">
        <v>48</v>
      </c>
      <c r="M9" s="23"/>
      <c r="N9" s="24"/>
    </row>
    <row r="10" spans="1:14" ht="15.95" customHeight="1">
      <c r="A10" s="19"/>
      <c r="B10" s="20"/>
      <c r="C10" s="21"/>
      <c r="D10" s="22" t="s">
        <v>49</v>
      </c>
      <c r="E10" s="23"/>
      <c r="F10" s="23"/>
      <c r="G10" s="23"/>
      <c r="H10" s="23" t="s">
        <v>50</v>
      </c>
      <c r="I10" s="23"/>
      <c r="J10" s="23"/>
      <c r="K10" s="23"/>
      <c r="L10" s="23"/>
      <c r="M10" s="23"/>
      <c r="N10" s="24"/>
    </row>
    <row r="11" spans="1:14" ht="15.95" customHeight="1">
      <c r="A11" s="19"/>
      <c r="B11" s="20"/>
      <c r="C11" s="21"/>
      <c r="D11" s="22" t="s">
        <v>51</v>
      </c>
      <c r="E11" s="23"/>
      <c r="F11" s="23"/>
      <c r="G11" s="23" t="s">
        <v>52</v>
      </c>
      <c r="H11" s="23"/>
      <c r="I11" s="23"/>
      <c r="J11" s="23" t="s">
        <v>53</v>
      </c>
      <c r="K11" s="23" t="s">
        <v>54</v>
      </c>
      <c r="L11" s="23" t="s">
        <v>55</v>
      </c>
      <c r="M11" s="23" t="s">
        <v>56</v>
      </c>
      <c r="N11" s="24" t="s">
        <v>57</v>
      </c>
    </row>
    <row r="12" spans="1:14" ht="15.95" customHeight="1">
      <c r="A12" s="19"/>
      <c r="B12" s="20"/>
      <c r="C12" s="25"/>
      <c r="D12" s="26" t="s">
        <v>58</v>
      </c>
      <c r="E12" s="27" t="s">
        <v>59</v>
      </c>
      <c r="F12" s="27"/>
      <c r="G12" s="27" t="s">
        <v>60</v>
      </c>
      <c r="H12" s="28"/>
      <c r="I12" s="28"/>
      <c r="J12" s="28"/>
      <c r="K12" s="28"/>
      <c r="L12" s="28"/>
      <c r="M12" s="27"/>
      <c r="N12" s="29"/>
    </row>
    <row r="13" spans="1:14" ht="15.95" customHeight="1">
      <c r="A13" s="19" t="s">
        <v>61</v>
      </c>
      <c r="B13" s="20" t="s">
        <v>62</v>
      </c>
      <c r="C13" s="30" t="s">
        <v>63</v>
      </c>
      <c r="D13" s="31" t="s">
        <v>64</v>
      </c>
      <c r="E13" s="31" t="s">
        <v>65</v>
      </c>
      <c r="F13" s="31"/>
      <c r="G13" s="31" t="s">
        <v>66</v>
      </c>
      <c r="H13" s="31"/>
      <c r="I13" s="31"/>
      <c r="J13" s="31"/>
      <c r="K13" s="31" t="s">
        <v>67</v>
      </c>
      <c r="L13" s="31"/>
      <c r="M13" s="31"/>
      <c r="N13" s="32" t="s">
        <v>68</v>
      </c>
    </row>
    <row r="14" spans="1:14" ht="15.95" customHeight="1">
      <c r="A14" s="19"/>
      <c r="B14" s="20"/>
      <c r="C14" s="33" t="s">
        <v>69</v>
      </c>
      <c r="D14" s="17" t="s">
        <v>70</v>
      </c>
      <c r="E14" s="17" t="s">
        <v>71</v>
      </c>
      <c r="F14" s="17" t="s">
        <v>72</v>
      </c>
      <c r="G14" s="17" t="s">
        <v>73</v>
      </c>
      <c r="H14" s="17" t="s">
        <v>74</v>
      </c>
      <c r="I14" s="17" t="s">
        <v>75</v>
      </c>
      <c r="J14" s="17"/>
      <c r="K14" s="17"/>
      <c r="L14" s="17"/>
      <c r="M14" s="17"/>
      <c r="N14" s="18"/>
    </row>
    <row r="15" spans="1:14" ht="15.95" customHeight="1">
      <c r="A15" s="19"/>
      <c r="B15" s="20"/>
      <c r="C15" s="21"/>
      <c r="D15" s="23" t="s">
        <v>76</v>
      </c>
      <c r="E15" s="23"/>
      <c r="F15" s="23"/>
      <c r="G15" s="23"/>
      <c r="H15" s="23"/>
      <c r="I15" s="23"/>
      <c r="J15" s="23"/>
      <c r="K15" s="23"/>
      <c r="L15" s="23"/>
      <c r="M15" s="23"/>
      <c r="N15" s="24"/>
    </row>
    <row r="16" spans="1:14" ht="15.95" customHeight="1">
      <c r="A16" s="19"/>
      <c r="B16" s="20"/>
      <c r="C16" s="34"/>
      <c r="D16" s="27" t="s">
        <v>77</v>
      </c>
      <c r="E16" s="27"/>
      <c r="F16" s="27"/>
      <c r="G16" s="27"/>
      <c r="H16" s="27"/>
      <c r="I16" s="27"/>
      <c r="J16" s="27"/>
      <c r="K16" s="27"/>
      <c r="L16" s="27"/>
      <c r="M16" s="27"/>
      <c r="N16" s="29"/>
    </row>
    <row r="17" spans="1:14" ht="15.95" customHeight="1">
      <c r="A17" s="19"/>
      <c r="B17" s="20"/>
      <c r="C17" s="30" t="s">
        <v>78</v>
      </c>
      <c r="D17" s="31" t="s">
        <v>79</v>
      </c>
      <c r="E17" s="31" t="s">
        <v>80</v>
      </c>
      <c r="F17" s="31" t="s">
        <v>81</v>
      </c>
      <c r="G17" s="31" t="s">
        <v>82</v>
      </c>
      <c r="H17" s="31"/>
      <c r="I17" s="31"/>
      <c r="J17" s="31"/>
      <c r="K17" s="31"/>
      <c r="L17" s="31"/>
      <c r="M17" s="31"/>
      <c r="N17" s="32"/>
    </row>
    <row r="18" spans="1:14" ht="15.95" customHeight="1">
      <c r="A18" s="19"/>
      <c r="B18" s="20"/>
      <c r="C18" s="33" t="s">
        <v>83</v>
      </c>
      <c r="D18" s="17" t="s">
        <v>84</v>
      </c>
      <c r="E18" s="17" t="s">
        <v>85</v>
      </c>
      <c r="F18" s="17" t="s">
        <v>86</v>
      </c>
      <c r="G18" s="17"/>
      <c r="H18" s="17" t="s">
        <v>87</v>
      </c>
      <c r="I18" s="17"/>
      <c r="J18" s="17"/>
      <c r="K18" s="17" t="s">
        <v>88</v>
      </c>
      <c r="L18" s="17"/>
      <c r="M18" s="17"/>
      <c r="N18" s="18"/>
    </row>
    <row r="19" spans="1:14" ht="15.95" customHeight="1">
      <c r="A19" s="19"/>
      <c r="B19" s="20"/>
      <c r="C19" s="34"/>
      <c r="D19" s="27" t="s">
        <v>89</v>
      </c>
      <c r="E19" s="27"/>
      <c r="F19" s="27"/>
      <c r="G19" s="27" t="s">
        <v>90</v>
      </c>
      <c r="H19" s="27"/>
      <c r="I19" s="27"/>
      <c r="J19" s="27" t="s">
        <v>91</v>
      </c>
      <c r="K19" s="27" t="s">
        <v>92</v>
      </c>
      <c r="L19" s="27"/>
      <c r="M19" s="27"/>
      <c r="N19" s="29"/>
    </row>
    <row r="20" spans="1:14" ht="15.95" customHeight="1">
      <c r="A20" s="19"/>
      <c r="B20" s="20"/>
      <c r="C20" s="35" t="s">
        <v>93</v>
      </c>
      <c r="D20" s="36" t="s">
        <v>94</v>
      </c>
      <c r="E20" s="36" t="s">
        <v>95</v>
      </c>
      <c r="F20" s="36" t="s">
        <v>96</v>
      </c>
      <c r="G20" s="36" t="s">
        <v>97</v>
      </c>
      <c r="H20" s="36" t="s">
        <v>98</v>
      </c>
      <c r="I20" s="36" t="s">
        <v>99</v>
      </c>
      <c r="J20" s="36" t="s">
        <v>100</v>
      </c>
      <c r="K20" s="36" t="s">
        <v>101</v>
      </c>
      <c r="L20" s="36" t="s">
        <v>102</v>
      </c>
      <c r="M20" s="36" t="s">
        <v>103</v>
      </c>
      <c r="N20" s="37" t="s">
        <v>104</v>
      </c>
    </row>
    <row r="21" spans="1:14" ht="15.95" customHeight="1">
      <c r="A21" s="19"/>
      <c r="B21" s="20"/>
      <c r="C21" s="38"/>
      <c r="D21" s="39" t="s">
        <v>105</v>
      </c>
      <c r="E21" s="39" t="s">
        <v>106</v>
      </c>
      <c r="F21" s="39" t="s">
        <v>107</v>
      </c>
      <c r="G21" s="39"/>
      <c r="H21" s="39" t="s">
        <v>108</v>
      </c>
      <c r="I21" s="39"/>
      <c r="J21" s="39"/>
      <c r="K21" s="39" t="s">
        <v>109</v>
      </c>
      <c r="L21" s="39"/>
      <c r="M21" s="39"/>
      <c r="N21" s="40"/>
    </row>
    <row r="22" spans="1:14" ht="15.95" customHeight="1">
      <c r="A22" s="19"/>
      <c r="B22" s="20"/>
      <c r="C22" s="41"/>
      <c r="D22" s="42" t="s">
        <v>110</v>
      </c>
      <c r="E22" s="42"/>
      <c r="F22" s="42"/>
      <c r="G22" s="42"/>
      <c r="H22" s="42"/>
      <c r="I22" s="42"/>
      <c r="J22" s="42"/>
      <c r="K22" s="42"/>
      <c r="L22" s="42"/>
      <c r="M22" s="42"/>
      <c r="N22" s="43"/>
    </row>
    <row r="23" spans="1:14" ht="15.95" customHeight="1">
      <c r="A23" s="19"/>
      <c r="B23" s="20"/>
      <c r="C23" s="33" t="s">
        <v>111</v>
      </c>
      <c r="D23" s="17" t="s">
        <v>112</v>
      </c>
      <c r="E23" s="17" t="s">
        <v>113</v>
      </c>
      <c r="F23" s="17" t="s">
        <v>114</v>
      </c>
      <c r="G23" s="17" t="s">
        <v>115</v>
      </c>
      <c r="H23" s="17" t="s">
        <v>116</v>
      </c>
      <c r="I23" s="17" t="s">
        <v>117</v>
      </c>
      <c r="J23" s="17" t="s">
        <v>118</v>
      </c>
      <c r="K23" s="17" t="s">
        <v>119</v>
      </c>
      <c r="L23" s="17"/>
      <c r="M23" s="17" t="s">
        <v>120</v>
      </c>
      <c r="N23" s="18" t="s">
        <v>121</v>
      </c>
    </row>
    <row r="24" spans="1:14" ht="15.95" customHeight="1">
      <c r="A24" s="19"/>
      <c r="B24" s="20"/>
      <c r="C24" s="34"/>
      <c r="D24" s="27" t="s">
        <v>122</v>
      </c>
      <c r="E24" s="27"/>
      <c r="F24" s="27"/>
      <c r="G24" s="27"/>
      <c r="H24" s="27"/>
      <c r="I24" s="27"/>
      <c r="J24" s="27"/>
      <c r="K24" s="27"/>
      <c r="L24" s="27"/>
      <c r="M24" s="27"/>
      <c r="N24" s="29"/>
    </row>
    <row r="25" spans="1:14" ht="15.95" customHeight="1">
      <c r="A25" s="19"/>
      <c r="B25" s="20"/>
      <c r="C25" s="30" t="s">
        <v>123</v>
      </c>
      <c r="D25" s="31" t="s">
        <v>124</v>
      </c>
      <c r="E25" s="31"/>
      <c r="F25" s="31"/>
      <c r="G25" s="31" t="s">
        <v>125</v>
      </c>
      <c r="H25" s="31"/>
      <c r="I25" s="31"/>
      <c r="J25" s="31"/>
      <c r="K25" s="31"/>
      <c r="L25" s="31"/>
      <c r="M25" s="31"/>
      <c r="N25" s="32"/>
    </row>
    <row r="26" spans="1:14" ht="15.95" customHeight="1">
      <c r="A26" s="19"/>
      <c r="B26" s="20"/>
      <c r="C26" s="44" t="s">
        <v>126</v>
      </c>
      <c r="D26" s="45" t="s">
        <v>127</v>
      </c>
      <c r="E26" s="45" t="s">
        <v>128</v>
      </c>
      <c r="F26" s="45" t="s">
        <v>129</v>
      </c>
      <c r="G26" s="45"/>
      <c r="H26" s="45"/>
      <c r="I26" s="45"/>
      <c r="J26" s="45"/>
      <c r="K26" s="45"/>
      <c r="L26" s="45"/>
      <c r="M26" s="45"/>
      <c r="N26" s="46"/>
    </row>
    <row r="27" spans="1:14" ht="15.95" customHeight="1">
      <c r="A27" s="19"/>
      <c r="B27" s="20"/>
      <c r="C27" s="30" t="s">
        <v>130</v>
      </c>
      <c r="D27" s="31" t="s">
        <v>131</v>
      </c>
      <c r="E27" s="31" t="s">
        <v>132</v>
      </c>
      <c r="F27" s="31" t="s">
        <v>133</v>
      </c>
      <c r="G27" s="31" t="s">
        <v>134</v>
      </c>
      <c r="H27" s="31" t="s">
        <v>135</v>
      </c>
      <c r="I27" s="31"/>
      <c r="J27" s="31"/>
      <c r="K27" s="31"/>
      <c r="L27" s="31"/>
      <c r="M27" s="31"/>
      <c r="N27" s="32"/>
    </row>
    <row r="28" spans="1:14" ht="15.95" customHeight="1">
      <c r="A28" s="19"/>
      <c r="B28" s="20"/>
      <c r="C28" s="44" t="s">
        <v>136</v>
      </c>
      <c r="D28" s="45" t="s">
        <v>137</v>
      </c>
      <c r="E28" s="45"/>
      <c r="F28" s="45" t="s">
        <v>138</v>
      </c>
      <c r="G28" s="45"/>
      <c r="H28" s="45"/>
      <c r="I28" s="45" t="s">
        <v>139</v>
      </c>
      <c r="J28" s="45"/>
      <c r="K28" s="45"/>
      <c r="L28" s="45"/>
      <c r="M28" s="45"/>
      <c r="N28" s="46"/>
    </row>
    <row r="29" spans="1:14" ht="15.95" customHeight="1">
      <c r="A29" s="19"/>
      <c r="B29" s="20"/>
      <c r="C29" s="35" t="s">
        <v>140</v>
      </c>
      <c r="D29" s="36" t="s">
        <v>141</v>
      </c>
      <c r="E29" s="36" t="s">
        <v>142</v>
      </c>
      <c r="F29" s="36" t="s">
        <v>143</v>
      </c>
      <c r="G29" s="36" t="s">
        <v>144</v>
      </c>
      <c r="H29" s="36"/>
      <c r="I29" s="36" t="s">
        <v>145</v>
      </c>
      <c r="J29" s="36" t="s">
        <v>146</v>
      </c>
      <c r="K29" s="36" t="s">
        <v>147</v>
      </c>
      <c r="L29" s="36"/>
      <c r="M29" s="36"/>
      <c r="N29" s="37"/>
    </row>
    <row r="30" spans="1:14" ht="15.95" customHeight="1">
      <c r="A30" s="19"/>
      <c r="B30" s="20"/>
      <c r="C30" s="41"/>
      <c r="D30" s="42" t="s">
        <v>148</v>
      </c>
      <c r="E30" s="42"/>
      <c r="F30" s="42" t="s">
        <v>149</v>
      </c>
      <c r="G30" s="42" t="s">
        <v>150</v>
      </c>
      <c r="H30" s="42"/>
      <c r="I30" s="42"/>
      <c r="J30" s="42" t="s">
        <v>151</v>
      </c>
      <c r="K30" s="42"/>
      <c r="L30" s="42"/>
      <c r="M30" s="42"/>
      <c r="N30" s="43"/>
    </row>
    <row r="31" spans="1:14" ht="15.95" customHeight="1">
      <c r="A31" s="19"/>
      <c r="B31" s="20"/>
      <c r="C31" s="33" t="s">
        <v>152</v>
      </c>
      <c r="D31" s="17" t="s">
        <v>153</v>
      </c>
      <c r="E31" s="17" t="s">
        <v>154</v>
      </c>
      <c r="F31" s="17" t="s">
        <v>155</v>
      </c>
      <c r="G31" s="17" t="s">
        <v>156</v>
      </c>
      <c r="H31" s="17" t="s">
        <v>157</v>
      </c>
      <c r="I31" s="17" t="s">
        <v>158</v>
      </c>
      <c r="J31" s="17" t="s">
        <v>159</v>
      </c>
      <c r="K31" s="17" t="s">
        <v>160</v>
      </c>
      <c r="L31" s="17" t="s">
        <v>161</v>
      </c>
      <c r="M31" s="17" t="s">
        <v>162</v>
      </c>
      <c r="N31" s="18" t="s">
        <v>163</v>
      </c>
    </row>
    <row r="32" spans="1:14" ht="15.95" customHeight="1">
      <c r="A32" s="19"/>
      <c r="B32" s="20"/>
      <c r="C32" s="21"/>
      <c r="D32" s="23" t="s">
        <v>164</v>
      </c>
      <c r="E32" s="23" t="s">
        <v>165</v>
      </c>
      <c r="F32" s="23" t="s">
        <v>166</v>
      </c>
      <c r="G32" s="23" t="s">
        <v>167</v>
      </c>
      <c r="H32" s="23"/>
      <c r="I32" s="23"/>
      <c r="J32" s="23"/>
      <c r="K32" s="23"/>
      <c r="L32" s="23"/>
      <c r="M32" s="23" t="s">
        <v>168</v>
      </c>
      <c r="N32" s="24"/>
    </row>
    <row r="33" spans="1:14" ht="15.95" customHeight="1">
      <c r="A33" s="19"/>
      <c r="B33" s="20"/>
      <c r="C33" s="34"/>
      <c r="D33" s="27" t="s">
        <v>169</v>
      </c>
      <c r="E33" s="27"/>
      <c r="F33" s="27"/>
      <c r="G33" s="27"/>
      <c r="H33" s="27"/>
      <c r="I33" s="27" t="s">
        <v>170</v>
      </c>
      <c r="J33" s="27" t="s">
        <v>171</v>
      </c>
      <c r="K33" s="27"/>
      <c r="L33" s="27"/>
      <c r="M33" s="27"/>
      <c r="N33" s="29"/>
    </row>
    <row r="34" spans="1:14" ht="15.95" customHeight="1">
      <c r="A34" s="19"/>
      <c r="B34" s="20"/>
      <c r="C34" s="35" t="s">
        <v>172</v>
      </c>
      <c r="D34" s="36" t="s">
        <v>173</v>
      </c>
      <c r="E34" s="36" t="s">
        <v>174</v>
      </c>
      <c r="F34" s="36" t="s">
        <v>175</v>
      </c>
      <c r="G34" s="36" t="s">
        <v>176</v>
      </c>
      <c r="H34" s="36" t="s">
        <v>177</v>
      </c>
      <c r="I34" s="36" t="s">
        <v>178</v>
      </c>
      <c r="J34" s="36" t="s">
        <v>179</v>
      </c>
      <c r="K34" s="36" t="s">
        <v>180</v>
      </c>
      <c r="L34" s="36" t="s">
        <v>181</v>
      </c>
      <c r="M34" s="36" t="s">
        <v>182</v>
      </c>
      <c r="N34" s="37" t="s">
        <v>183</v>
      </c>
    </row>
    <row r="35" spans="1:14" ht="15.95" customHeight="1">
      <c r="A35" s="19"/>
      <c r="B35" s="20"/>
      <c r="C35" s="47"/>
      <c r="D35" s="42" t="s">
        <v>184</v>
      </c>
      <c r="E35" s="42"/>
      <c r="F35" s="42" t="s">
        <v>185</v>
      </c>
      <c r="G35" s="42" t="s">
        <v>186</v>
      </c>
      <c r="H35" s="42"/>
      <c r="I35" s="42"/>
      <c r="J35" s="42"/>
      <c r="K35" s="42"/>
      <c r="L35" s="42"/>
      <c r="M35" s="42"/>
      <c r="N35" s="43"/>
    </row>
    <row r="36" spans="1:14" ht="15.95" customHeight="1">
      <c r="A36" s="19"/>
      <c r="B36" s="20"/>
      <c r="C36" s="44" t="s">
        <v>187</v>
      </c>
      <c r="D36" s="45" t="s">
        <v>188</v>
      </c>
      <c r="E36" s="45" t="s">
        <v>189</v>
      </c>
      <c r="F36" s="45" t="s">
        <v>190</v>
      </c>
      <c r="G36" s="45" t="s">
        <v>191</v>
      </c>
      <c r="H36" s="45" t="s">
        <v>192</v>
      </c>
      <c r="I36" s="45" t="s">
        <v>193</v>
      </c>
      <c r="J36" s="45" t="s">
        <v>194</v>
      </c>
      <c r="K36" s="45"/>
      <c r="L36" s="45"/>
      <c r="M36" s="45"/>
      <c r="N36" s="46"/>
    </row>
    <row r="37" spans="1:14" ht="15.95" customHeight="1">
      <c r="A37" s="19"/>
      <c r="B37" s="20"/>
      <c r="C37" s="30" t="s">
        <v>195</v>
      </c>
      <c r="D37" s="31" t="s">
        <v>196</v>
      </c>
      <c r="E37" s="31"/>
      <c r="F37" s="31"/>
      <c r="G37" s="31"/>
      <c r="H37" s="31"/>
      <c r="I37" s="31"/>
      <c r="J37" s="31"/>
      <c r="K37" s="31"/>
      <c r="L37" s="31"/>
      <c r="M37" s="31"/>
      <c r="N37" s="32"/>
    </row>
    <row r="38" spans="1:14" ht="15.95" customHeight="1">
      <c r="A38" s="19"/>
      <c r="B38" s="20"/>
      <c r="C38" s="33" t="s">
        <v>197</v>
      </c>
      <c r="D38" s="17" t="s">
        <v>198</v>
      </c>
      <c r="E38" s="17" t="s">
        <v>199</v>
      </c>
      <c r="F38" s="17" t="s">
        <v>200</v>
      </c>
      <c r="G38" s="17" t="s">
        <v>201</v>
      </c>
      <c r="H38" s="17" t="s">
        <v>202</v>
      </c>
      <c r="I38" s="17" t="s">
        <v>203</v>
      </c>
      <c r="J38" s="17" t="s">
        <v>204</v>
      </c>
      <c r="K38" s="17" t="s">
        <v>205</v>
      </c>
      <c r="L38" s="17" t="s">
        <v>206</v>
      </c>
      <c r="M38" s="17" t="s">
        <v>207</v>
      </c>
      <c r="N38" s="18"/>
    </row>
    <row r="39" spans="1:14" ht="15.95" customHeight="1">
      <c r="A39" s="19"/>
      <c r="B39" s="20"/>
      <c r="C39" s="48"/>
      <c r="D39" s="27" t="s">
        <v>208</v>
      </c>
      <c r="E39" s="27"/>
      <c r="F39" s="27"/>
      <c r="G39" s="27"/>
      <c r="H39" s="27"/>
      <c r="I39" s="27"/>
      <c r="J39" s="27"/>
      <c r="K39" s="27"/>
      <c r="L39" s="27"/>
      <c r="M39" s="27"/>
      <c r="N39" s="29"/>
    </row>
    <row r="40" spans="1:14" ht="15.95" customHeight="1">
      <c r="A40" s="19"/>
      <c r="B40" s="20"/>
      <c r="C40" s="35" t="s">
        <v>209</v>
      </c>
      <c r="D40" s="36" t="s">
        <v>210</v>
      </c>
      <c r="E40" s="36" t="s">
        <v>211</v>
      </c>
      <c r="F40" s="36" t="s">
        <v>212</v>
      </c>
      <c r="G40" s="36" t="s">
        <v>213</v>
      </c>
      <c r="H40" s="36" t="s">
        <v>214</v>
      </c>
      <c r="I40" s="36" t="s">
        <v>215</v>
      </c>
      <c r="J40" s="36" t="s">
        <v>216</v>
      </c>
      <c r="K40" s="36" t="s">
        <v>217</v>
      </c>
      <c r="L40" s="36" t="s">
        <v>218</v>
      </c>
      <c r="M40" s="36" t="s">
        <v>219</v>
      </c>
      <c r="N40" s="37" t="s">
        <v>220</v>
      </c>
    </row>
    <row r="41" spans="1:14" ht="15.95" customHeight="1">
      <c r="A41" s="19"/>
      <c r="B41" s="20"/>
      <c r="C41" s="47"/>
      <c r="D41" s="42" t="s">
        <v>221</v>
      </c>
      <c r="E41" s="42" t="s">
        <v>222</v>
      </c>
      <c r="F41" s="42" t="s">
        <v>223</v>
      </c>
      <c r="G41" s="42" t="s">
        <v>224</v>
      </c>
      <c r="H41" s="42" t="s">
        <v>225</v>
      </c>
      <c r="I41" s="42" t="s">
        <v>226</v>
      </c>
      <c r="J41" s="42" t="s">
        <v>227</v>
      </c>
      <c r="K41" s="42" t="s">
        <v>228</v>
      </c>
      <c r="L41" s="42" t="s">
        <v>229</v>
      </c>
      <c r="M41" s="42"/>
      <c r="N41" s="43"/>
    </row>
    <row r="42" spans="1:14" ht="15.95" customHeight="1">
      <c r="A42" s="19"/>
      <c r="B42" s="20"/>
      <c r="C42" s="33" t="s">
        <v>230</v>
      </c>
      <c r="D42" s="17" t="s">
        <v>231</v>
      </c>
      <c r="E42" s="17" t="s">
        <v>232</v>
      </c>
      <c r="F42" s="17"/>
      <c r="G42" s="17" t="s">
        <v>233</v>
      </c>
      <c r="H42" s="17"/>
      <c r="I42" s="17" t="s">
        <v>234</v>
      </c>
      <c r="J42" s="17" t="s">
        <v>235</v>
      </c>
      <c r="K42" s="17" t="s">
        <v>236</v>
      </c>
      <c r="L42" s="17" t="s">
        <v>237</v>
      </c>
      <c r="M42" s="17" t="s">
        <v>238</v>
      </c>
      <c r="N42" s="18" t="s">
        <v>239</v>
      </c>
    </row>
    <row r="43" spans="1:14" ht="15.95" customHeight="1">
      <c r="A43" s="19"/>
      <c r="B43" s="20"/>
      <c r="C43" s="49"/>
      <c r="D43" s="23" t="s">
        <v>240</v>
      </c>
      <c r="E43" s="23" t="s">
        <v>241</v>
      </c>
      <c r="F43" s="23" t="s">
        <v>242</v>
      </c>
      <c r="G43" s="23" t="s">
        <v>243</v>
      </c>
      <c r="H43" s="23" t="s">
        <v>244</v>
      </c>
      <c r="I43" s="23"/>
      <c r="J43" s="23"/>
      <c r="K43" s="23"/>
      <c r="L43" s="23"/>
      <c r="M43" s="23" t="s">
        <v>245</v>
      </c>
      <c r="N43" s="24" t="s">
        <v>246</v>
      </c>
    </row>
    <row r="44" spans="1:14" ht="15.95" customHeight="1">
      <c r="A44" s="19"/>
      <c r="B44" s="20"/>
      <c r="C44" s="30" t="s">
        <v>247</v>
      </c>
      <c r="D44" s="31" t="s">
        <v>248</v>
      </c>
      <c r="E44" s="31" t="s">
        <v>249</v>
      </c>
      <c r="F44" s="31" t="s">
        <v>250</v>
      </c>
      <c r="G44" s="31"/>
      <c r="H44" s="31"/>
      <c r="I44" s="31"/>
      <c r="J44" s="31"/>
      <c r="K44" s="31"/>
      <c r="L44" s="31"/>
      <c r="M44" s="31"/>
      <c r="N44" s="32"/>
    </row>
    <row r="45" spans="1:14" ht="15.95" customHeight="1">
      <c r="A45" s="19"/>
      <c r="B45" s="20"/>
      <c r="C45" s="44" t="s">
        <v>251</v>
      </c>
      <c r="D45" s="45" t="s">
        <v>252</v>
      </c>
      <c r="E45" s="45" t="s">
        <v>253</v>
      </c>
      <c r="F45" s="45"/>
      <c r="G45" s="45" t="s">
        <v>254</v>
      </c>
      <c r="H45" s="45"/>
      <c r="I45" s="45" t="s">
        <v>255</v>
      </c>
      <c r="J45" s="45"/>
      <c r="K45" s="45"/>
      <c r="L45" s="45"/>
      <c r="M45" s="45"/>
      <c r="N45" s="46"/>
    </row>
    <row r="46" spans="1:14" ht="15.95" customHeight="1">
      <c r="A46" s="19"/>
      <c r="B46" s="20"/>
      <c r="C46" s="30" t="s">
        <v>256</v>
      </c>
      <c r="D46" s="31" t="s">
        <v>257</v>
      </c>
      <c r="E46" s="31" t="s">
        <v>258</v>
      </c>
      <c r="F46" s="31" t="s">
        <v>259</v>
      </c>
      <c r="G46" s="31" t="s">
        <v>260</v>
      </c>
      <c r="H46" s="31" t="s">
        <v>261</v>
      </c>
      <c r="I46" s="31" t="s">
        <v>262</v>
      </c>
      <c r="J46" s="31"/>
      <c r="K46" s="31" t="s">
        <v>263</v>
      </c>
      <c r="L46" s="31" t="s">
        <v>264</v>
      </c>
      <c r="M46" s="31" t="s">
        <v>265</v>
      </c>
      <c r="N46" s="32" t="s">
        <v>266</v>
      </c>
    </row>
    <row r="47" spans="1:14" ht="15.95" customHeight="1">
      <c r="A47" s="19"/>
      <c r="B47" s="20"/>
      <c r="C47" s="33" t="s">
        <v>267</v>
      </c>
      <c r="D47" s="17" t="s">
        <v>268</v>
      </c>
      <c r="E47" s="17" t="s">
        <v>269</v>
      </c>
      <c r="F47" s="17" t="s">
        <v>270</v>
      </c>
      <c r="G47" s="17" t="s">
        <v>271</v>
      </c>
      <c r="H47" s="17" t="s">
        <v>272</v>
      </c>
      <c r="I47" s="17" t="s">
        <v>273</v>
      </c>
      <c r="J47" s="17" t="s">
        <v>274</v>
      </c>
      <c r="K47" s="17"/>
      <c r="L47" s="17" t="s">
        <v>275</v>
      </c>
      <c r="M47" s="17"/>
      <c r="N47" s="18"/>
    </row>
    <row r="48" spans="1:14" ht="15.95" customHeight="1">
      <c r="A48" s="19"/>
      <c r="B48" s="20"/>
      <c r="C48" s="48"/>
      <c r="D48" s="50" t="s">
        <v>276</v>
      </c>
      <c r="E48" s="27"/>
      <c r="F48" s="27" t="s">
        <v>277</v>
      </c>
      <c r="G48" s="27"/>
      <c r="H48" s="27" t="s">
        <v>278</v>
      </c>
      <c r="I48" s="27"/>
      <c r="J48" s="27" t="s">
        <v>279</v>
      </c>
      <c r="K48" s="27"/>
      <c r="L48" s="27" t="s">
        <v>280</v>
      </c>
      <c r="M48" s="27"/>
      <c r="N48" s="29"/>
    </row>
    <row r="49" spans="1:14" ht="15.95" customHeight="1">
      <c r="A49" s="19"/>
      <c r="B49" s="20"/>
      <c r="C49" s="35" t="s">
        <v>281</v>
      </c>
      <c r="D49" s="36" t="s">
        <v>282</v>
      </c>
      <c r="E49" s="36" t="s">
        <v>283</v>
      </c>
      <c r="F49" s="36" t="s">
        <v>284</v>
      </c>
      <c r="G49" s="36" t="s">
        <v>285</v>
      </c>
      <c r="H49" s="36" t="s">
        <v>286</v>
      </c>
      <c r="I49" s="36" t="s">
        <v>287</v>
      </c>
      <c r="J49" s="36"/>
      <c r="K49" s="36"/>
      <c r="L49" s="36"/>
      <c r="M49" s="36"/>
      <c r="N49" s="37" t="s">
        <v>288</v>
      </c>
    </row>
    <row r="50" spans="1:14" ht="15.95" customHeight="1">
      <c r="A50" s="19"/>
      <c r="B50" s="20"/>
      <c r="C50" s="47"/>
      <c r="D50" s="42" t="s">
        <v>289</v>
      </c>
      <c r="E50" s="42" t="s">
        <v>290</v>
      </c>
      <c r="F50" s="42" t="s">
        <v>291</v>
      </c>
      <c r="G50" s="42" t="s">
        <v>292</v>
      </c>
      <c r="H50" s="42"/>
      <c r="I50" s="42"/>
      <c r="J50" s="42"/>
      <c r="K50" s="42"/>
      <c r="L50" s="42" t="s">
        <v>293</v>
      </c>
      <c r="M50" s="42"/>
      <c r="N50" s="43" t="s">
        <v>294</v>
      </c>
    </row>
    <row r="51" spans="1:14" ht="15.95" customHeight="1">
      <c r="A51" s="19"/>
      <c r="B51" s="20"/>
      <c r="C51" s="33" t="s">
        <v>295</v>
      </c>
      <c r="D51" s="17" t="s">
        <v>296</v>
      </c>
      <c r="E51" s="17" t="s">
        <v>297</v>
      </c>
      <c r="F51" s="17" t="s">
        <v>298</v>
      </c>
      <c r="G51" s="17"/>
      <c r="H51" s="17"/>
      <c r="I51" s="17"/>
      <c r="J51" s="17" t="s">
        <v>299</v>
      </c>
      <c r="K51" s="17" t="s">
        <v>300</v>
      </c>
      <c r="L51" s="17"/>
      <c r="M51" s="17"/>
      <c r="N51" s="18"/>
    </row>
    <row r="52" spans="1:14" ht="15.95" customHeight="1">
      <c r="A52" s="19"/>
      <c r="B52" s="20"/>
      <c r="C52" s="48"/>
      <c r="D52" s="27" t="s">
        <v>301</v>
      </c>
      <c r="E52" s="27"/>
      <c r="F52" s="27"/>
      <c r="G52" s="27"/>
      <c r="H52" s="27"/>
      <c r="I52" s="27"/>
      <c r="J52" s="27"/>
      <c r="K52" s="27"/>
      <c r="L52" s="27"/>
      <c r="M52" s="27"/>
      <c r="N52" s="29"/>
    </row>
    <row r="53" spans="1:14" ht="15.95" customHeight="1">
      <c r="A53" s="19"/>
      <c r="B53" s="20"/>
      <c r="C53" s="35" t="s">
        <v>302</v>
      </c>
      <c r="D53" s="36" t="s">
        <v>303</v>
      </c>
      <c r="E53" s="36" t="s">
        <v>304</v>
      </c>
      <c r="F53" s="36" t="s">
        <v>305</v>
      </c>
      <c r="G53" s="36" t="s">
        <v>306</v>
      </c>
      <c r="H53" s="36" t="s">
        <v>307</v>
      </c>
      <c r="I53" s="36" t="s">
        <v>308</v>
      </c>
      <c r="J53" s="36" t="s">
        <v>309</v>
      </c>
      <c r="K53" s="36" t="s">
        <v>310</v>
      </c>
      <c r="L53" s="36" t="s">
        <v>311</v>
      </c>
      <c r="M53" s="36"/>
      <c r="N53" s="37" t="s">
        <v>312</v>
      </c>
    </row>
    <row r="54" spans="1:14" ht="15.95" customHeight="1">
      <c r="A54" s="19"/>
      <c r="B54" s="20"/>
      <c r="C54" s="51"/>
      <c r="D54" s="39" t="s">
        <v>313</v>
      </c>
      <c r="E54" s="39" t="s">
        <v>314</v>
      </c>
      <c r="F54" s="39" t="s">
        <v>315</v>
      </c>
      <c r="G54" s="39" t="s">
        <v>316</v>
      </c>
      <c r="H54" s="39" t="s">
        <v>317</v>
      </c>
      <c r="I54" s="39"/>
      <c r="J54" s="39"/>
      <c r="K54" s="39"/>
      <c r="L54" s="39" t="s">
        <v>318</v>
      </c>
      <c r="M54" s="39" t="s">
        <v>319</v>
      </c>
      <c r="N54" s="40" t="s">
        <v>320</v>
      </c>
    </row>
    <row r="55" spans="1:14" ht="15.95" customHeight="1">
      <c r="A55" s="19"/>
      <c r="B55" s="20"/>
      <c r="C55" s="47"/>
      <c r="D55" s="42" t="s">
        <v>321</v>
      </c>
      <c r="E55" s="42" t="s">
        <v>322</v>
      </c>
      <c r="F55" s="42" t="s">
        <v>323</v>
      </c>
      <c r="G55" s="42"/>
      <c r="H55" s="42"/>
      <c r="I55" s="42"/>
      <c r="J55" s="42"/>
      <c r="K55" s="42"/>
      <c r="L55" s="42"/>
      <c r="M55" s="42"/>
      <c r="N55" s="43"/>
    </row>
    <row r="56" spans="1:14" ht="15.95" customHeight="1">
      <c r="A56" s="19"/>
      <c r="B56" s="9"/>
      <c r="C56" s="52" t="s">
        <v>324</v>
      </c>
      <c r="D56" s="53" t="s">
        <v>325</v>
      </c>
      <c r="E56" s="53"/>
      <c r="F56" s="53"/>
      <c r="G56" s="53"/>
      <c r="H56" s="53" t="s">
        <v>326</v>
      </c>
      <c r="I56" s="53"/>
      <c r="J56" s="53"/>
      <c r="K56" s="53"/>
      <c r="L56" s="53"/>
      <c r="M56" s="53"/>
      <c r="N56" s="54"/>
    </row>
    <row r="57" spans="1:14" ht="15.95" customHeight="1">
      <c r="A57" s="6"/>
      <c r="B57" s="12"/>
      <c r="C57" s="55" t="s">
        <v>19</v>
      </c>
      <c r="D57" s="13" t="s">
        <v>327</v>
      </c>
      <c r="E57" s="13" t="s">
        <v>328</v>
      </c>
      <c r="F57" s="13" t="s">
        <v>329</v>
      </c>
      <c r="G57" s="13" t="s">
        <v>330</v>
      </c>
      <c r="H57" s="13" t="s">
        <v>331</v>
      </c>
      <c r="I57" s="13" t="s">
        <v>332</v>
      </c>
      <c r="J57" s="13" t="s">
        <v>333</v>
      </c>
      <c r="K57" s="13" t="s">
        <v>334</v>
      </c>
      <c r="L57" s="13" t="s">
        <v>335</v>
      </c>
      <c r="M57" s="13" t="s">
        <v>336</v>
      </c>
      <c r="N57" s="14"/>
    </row>
    <row r="58" spans="1:14" ht="15.95" customHeight="1">
      <c r="A58" s="19"/>
      <c r="B58" s="20"/>
      <c r="C58" s="38"/>
      <c r="D58" s="39" t="s">
        <v>337</v>
      </c>
      <c r="E58" s="39"/>
      <c r="F58" s="39" t="s">
        <v>338</v>
      </c>
      <c r="G58" s="39" t="s">
        <v>339</v>
      </c>
      <c r="H58" s="39"/>
      <c r="I58" s="39" t="s">
        <v>340</v>
      </c>
      <c r="J58" s="39" t="s">
        <v>341</v>
      </c>
      <c r="K58" s="39" t="s">
        <v>342</v>
      </c>
      <c r="L58" s="39" t="s">
        <v>343</v>
      </c>
      <c r="M58" s="39" t="s">
        <v>344</v>
      </c>
      <c r="N58" s="40"/>
    </row>
    <row r="59" spans="1:14" ht="15.95" customHeight="1">
      <c r="A59" s="19" t="s">
        <v>345</v>
      </c>
      <c r="B59" s="20" t="s">
        <v>346</v>
      </c>
      <c r="C59" s="41"/>
      <c r="D59" s="42" t="s">
        <v>347</v>
      </c>
      <c r="E59" s="42"/>
      <c r="F59" s="42"/>
      <c r="G59" s="42"/>
      <c r="H59" s="42" t="s">
        <v>348</v>
      </c>
      <c r="I59" s="42"/>
      <c r="J59" s="42" t="s">
        <v>349</v>
      </c>
      <c r="K59" s="42"/>
      <c r="L59" s="42" t="s">
        <v>350</v>
      </c>
      <c r="M59" s="42" t="s">
        <v>351</v>
      </c>
      <c r="N59" s="43" t="s">
        <v>352</v>
      </c>
    </row>
    <row r="60" spans="1:14" ht="15.95" customHeight="1">
      <c r="A60" s="19"/>
      <c r="B60" s="20"/>
      <c r="C60" s="44" t="s">
        <v>353</v>
      </c>
      <c r="D60" s="45" t="s">
        <v>196</v>
      </c>
      <c r="E60" s="45"/>
      <c r="F60" s="45"/>
      <c r="G60" s="45"/>
      <c r="H60" s="45"/>
      <c r="I60" s="45"/>
      <c r="J60" s="45"/>
      <c r="K60" s="45"/>
      <c r="L60" s="45"/>
      <c r="M60" s="45"/>
      <c r="N60" s="46"/>
    </row>
    <row r="61" spans="1:14" ht="15.95" customHeight="1">
      <c r="A61" s="19"/>
      <c r="B61" s="20"/>
      <c r="C61" s="30" t="s">
        <v>63</v>
      </c>
      <c r="D61" s="31" t="s">
        <v>354</v>
      </c>
      <c r="E61" s="31" t="s">
        <v>355</v>
      </c>
      <c r="F61" s="31"/>
      <c r="G61" s="31"/>
      <c r="H61" s="31"/>
      <c r="I61" s="31"/>
      <c r="J61" s="31"/>
      <c r="K61" s="31"/>
      <c r="L61" s="31"/>
      <c r="M61" s="31"/>
      <c r="N61" s="32"/>
    </row>
    <row r="62" spans="1:14" ht="15.95" customHeight="1">
      <c r="A62" s="19"/>
      <c r="B62" s="20"/>
      <c r="C62" s="44" t="s">
        <v>69</v>
      </c>
      <c r="D62" s="45" t="s">
        <v>356</v>
      </c>
      <c r="E62" s="45" t="s">
        <v>357</v>
      </c>
      <c r="F62" s="45" t="s">
        <v>358</v>
      </c>
      <c r="G62" s="45"/>
      <c r="H62" s="45"/>
      <c r="I62" s="45" t="s">
        <v>359</v>
      </c>
      <c r="J62" s="45" t="s">
        <v>360</v>
      </c>
      <c r="K62" s="45"/>
      <c r="L62" s="45"/>
      <c r="M62" s="45" t="s">
        <v>361</v>
      </c>
      <c r="N62" s="46" t="s">
        <v>362</v>
      </c>
    </row>
    <row r="63" spans="1:14" ht="15.95" customHeight="1">
      <c r="A63" s="19"/>
      <c r="B63" s="20"/>
      <c r="C63" s="35" t="s">
        <v>83</v>
      </c>
      <c r="D63" s="36" t="s">
        <v>363</v>
      </c>
      <c r="E63" s="36" t="s">
        <v>364</v>
      </c>
      <c r="F63" s="36" t="s">
        <v>365</v>
      </c>
      <c r="G63" s="36" t="s">
        <v>366</v>
      </c>
      <c r="H63" s="36" t="s">
        <v>367</v>
      </c>
      <c r="I63" s="36" t="s">
        <v>368</v>
      </c>
      <c r="J63" s="36" t="s">
        <v>369</v>
      </c>
      <c r="K63" s="36" t="s">
        <v>370</v>
      </c>
      <c r="L63" s="36"/>
      <c r="M63" s="36" t="s">
        <v>371</v>
      </c>
      <c r="N63" s="37"/>
    </row>
    <row r="64" spans="1:14" ht="15.95" customHeight="1">
      <c r="A64" s="19"/>
      <c r="B64" s="20"/>
      <c r="C64" s="56"/>
      <c r="D64" s="39" t="s">
        <v>372</v>
      </c>
      <c r="E64" s="39"/>
      <c r="F64" s="39"/>
      <c r="G64" s="39"/>
      <c r="H64" s="39"/>
      <c r="I64" s="39" t="s">
        <v>373</v>
      </c>
      <c r="J64" s="39"/>
      <c r="K64" s="39"/>
      <c r="L64" s="39"/>
      <c r="M64" s="39"/>
      <c r="N64" s="40"/>
    </row>
    <row r="65" spans="1:14" ht="15.95" customHeight="1">
      <c r="A65" s="19"/>
      <c r="B65" s="20"/>
      <c r="C65" s="57"/>
      <c r="D65" s="42" t="s">
        <v>374</v>
      </c>
      <c r="E65" s="42"/>
      <c r="F65" s="42"/>
      <c r="G65" s="42"/>
      <c r="H65" s="42" t="s">
        <v>375</v>
      </c>
      <c r="I65" s="42"/>
      <c r="J65" s="42"/>
      <c r="K65" s="42"/>
      <c r="L65" s="42"/>
      <c r="M65" s="42"/>
      <c r="N65" s="43"/>
    </row>
    <row r="66" spans="1:14" ht="15.95" customHeight="1">
      <c r="A66" s="19"/>
      <c r="B66" s="20"/>
      <c r="C66" s="33" t="s">
        <v>93</v>
      </c>
      <c r="D66" s="17" t="s">
        <v>376</v>
      </c>
      <c r="E66" s="17" t="s">
        <v>377</v>
      </c>
      <c r="F66" s="17" t="s">
        <v>378</v>
      </c>
      <c r="G66" s="17" t="s">
        <v>379</v>
      </c>
      <c r="H66" s="17" t="s">
        <v>380</v>
      </c>
      <c r="I66" s="17" t="s">
        <v>381</v>
      </c>
      <c r="J66" s="17" t="s">
        <v>382</v>
      </c>
      <c r="K66" s="17" t="s">
        <v>383</v>
      </c>
      <c r="L66" s="17" t="s">
        <v>384</v>
      </c>
      <c r="M66" s="17" t="s">
        <v>385</v>
      </c>
      <c r="N66" s="18" t="s">
        <v>386</v>
      </c>
    </row>
    <row r="67" spans="1:14" ht="15.95" customHeight="1">
      <c r="A67" s="19"/>
      <c r="B67" s="20"/>
      <c r="C67" s="25"/>
      <c r="D67" s="27" t="s">
        <v>387</v>
      </c>
      <c r="E67" s="27" t="s">
        <v>388</v>
      </c>
      <c r="F67" s="27" t="s">
        <v>389</v>
      </c>
      <c r="G67" s="27" t="s">
        <v>390</v>
      </c>
      <c r="H67" s="27" t="s">
        <v>391</v>
      </c>
      <c r="I67" s="27" t="s">
        <v>392</v>
      </c>
      <c r="J67" s="27"/>
      <c r="K67" s="27"/>
      <c r="L67" s="27"/>
      <c r="M67" s="27"/>
      <c r="N67" s="29"/>
    </row>
    <row r="68" spans="1:14" ht="15.95" customHeight="1">
      <c r="A68" s="19"/>
      <c r="B68" s="58"/>
      <c r="C68" s="35" t="s">
        <v>393</v>
      </c>
      <c r="D68" s="36" t="s">
        <v>394</v>
      </c>
      <c r="E68" s="36" t="s">
        <v>395</v>
      </c>
      <c r="F68" s="36" t="s">
        <v>396</v>
      </c>
      <c r="G68" s="36" t="s">
        <v>397</v>
      </c>
      <c r="H68" s="36" t="s">
        <v>398</v>
      </c>
      <c r="I68" s="36" t="s">
        <v>399</v>
      </c>
      <c r="J68" s="36" t="s">
        <v>400</v>
      </c>
      <c r="K68" s="36" t="s">
        <v>401</v>
      </c>
      <c r="L68" s="36" t="s">
        <v>402</v>
      </c>
      <c r="M68" s="36" t="s">
        <v>403</v>
      </c>
      <c r="N68" s="37" t="s">
        <v>404</v>
      </c>
    </row>
    <row r="69" spans="1:14" ht="15.95" customHeight="1">
      <c r="A69" s="19"/>
      <c r="B69" s="20"/>
      <c r="C69" s="41"/>
      <c r="D69" s="42" t="s">
        <v>405</v>
      </c>
      <c r="E69" s="42" t="s">
        <v>406</v>
      </c>
      <c r="F69" s="42"/>
      <c r="G69" s="42"/>
      <c r="H69" s="42"/>
      <c r="I69" s="42"/>
      <c r="J69" s="42"/>
      <c r="K69" s="42"/>
      <c r="L69" s="42"/>
      <c r="M69" s="42"/>
      <c r="N69" s="43"/>
    </row>
    <row r="70" spans="1:14" ht="15.95" customHeight="1">
      <c r="A70" s="19"/>
      <c r="B70" s="20"/>
      <c r="C70" s="33" t="s">
        <v>111</v>
      </c>
      <c r="D70" s="17" t="s">
        <v>407</v>
      </c>
      <c r="E70" s="17" t="s">
        <v>408</v>
      </c>
      <c r="F70" s="17" t="s">
        <v>409</v>
      </c>
      <c r="G70" s="17" t="s">
        <v>410</v>
      </c>
      <c r="H70" s="17" t="s">
        <v>411</v>
      </c>
      <c r="I70" s="17" t="s">
        <v>412</v>
      </c>
      <c r="J70" s="17" t="s">
        <v>413</v>
      </c>
      <c r="K70" s="17" t="s">
        <v>414</v>
      </c>
      <c r="L70" s="17" t="s">
        <v>415</v>
      </c>
      <c r="M70" s="17" t="s">
        <v>416</v>
      </c>
      <c r="N70" s="18" t="s">
        <v>417</v>
      </c>
    </row>
    <row r="71" spans="1:14" ht="15.95" customHeight="1">
      <c r="A71" s="19"/>
      <c r="B71" s="20"/>
      <c r="C71" s="25"/>
      <c r="D71" s="27" t="s">
        <v>418</v>
      </c>
      <c r="E71" s="27" t="s">
        <v>419</v>
      </c>
      <c r="F71" s="27" t="s">
        <v>420</v>
      </c>
      <c r="G71" s="27" t="s">
        <v>421</v>
      </c>
      <c r="H71" s="27"/>
      <c r="I71" s="27" t="s">
        <v>422</v>
      </c>
      <c r="J71" s="27" t="s">
        <v>423</v>
      </c>
      <c r="K71" s="27"/>
      <c r="L71" s="27"/>
      <c r="M71" s="27"/>
      <c r="N71" s="29"/>
    </row>
    <row r="72" spans="1:14" ht="15.95" customHeight="1">
      <c r="A72" s="19"/>
      <c r="B72" s="20"/>
      <c r="C72" s="35" t="s">
        <v>123</v>
      </c>
      <c r="D72" s="36" t="s">
        <v>424</v>
      </c>
      <c r="E72" s="36" t="s">
        <v>425</v>
      </c>
      <c r="F72" s="36" t="s">
        <v>426</v>
      </c>
      <c r="G72" s="36" t="s">
        <v>427</v>
      </c>
      <c r="H72" s="36" t="s">
        <v>428</v>
      </c>
      <c r="I72" s="36" t="s">
        <v>429</v>
      </c>
      <c r="J72" s="36" t="s">
        <v>430</v>
      </c>
      <c r="K72" s="36" t="s">
        <v>431</v>
      </c>
      <c r="L72" s="36" t="s">
        <v>432</v>
      </c>
      <c r="M72" s="36" t="s">
        <v>433</v>
      </c>
      <c r="N72" s="37" t="s">
        <v>434</v>
      </c>
    </row>
    <row r="73" spans="1:14" ht="15.95" customHeight="1">
      <c r="A73" s="19"/>
      <c r="B73" s="20"/>
      <c r="C73" s="38"/>
      <c r="D73" s="39" t="s">
        <v>435</v>
      </c>
      <c r="E73" s="39" t="s">
        <v>436</v>
      </c>
      <c r="F73" s="39" t="s">
        <v>437</v>
      </c>
      <c r="G73" s="39" t="s">
        <v>438</v>
      </c>
      <c r="H73" s="39" t="s">
        <v>439</v>
      </c>
      <c r="I73" s="39" t="s">
        <v>440</v>
      </c>
      <c r="J73" s="39" t="s">
        <v>441</v>
      </c>
      <c r="K73" s="39" t="s">
        <v>442</v>
      </c>
      <c r="L73" s="39" t="s">
        <v>443</v>
      </c>
      <c r="M73" s="39" t="s">
        <v>444</v>
      </c>
      <c r="N73" s="40"/>
    </row>
    <row r="74" spans="1:14" ht="15.95" customHeight="1">
      <c r="A74" s="19"/>
      <c r="B74" s="20"/>
      <c r="C74" s="57"/>
      <c r="D74" s="42" t="s">
        <v>445</v>
      </c>
      <c r="E74" s="42"/>
      <c r="F74" s="42"/>
      <c r="G74" s="42"/>
      <c r="H74" s="42"/>
      <c r="I74" s="42"/>
      <c r="J74" s="42"/>
      <c r="K74" s="42"/>
      <c r="L74" s="42"/>
      <c r="M74" s="42"/>
      <c r="N74" s="43"/>
    </row>
    <row r="75" spans="1:14" ht="15.95" customHeight="1">
      <c r="A75" s="19"/>
      <c r="B75" s="20"/>
      <c r="C75" s="33" t="s">
        <v>140</v>
      </c>
      <c r="D75" s="17" t="s">
        <v>446</v>
      </c>
      <c r="E75" s="17" t="s">
        <v>447</v>
      </c>
      <c r="F75" s="17" t="s">
        <v>448</v>
      </c>
      <c r="G75" s="17" t="s">
        <v>449</v>
      </c>
      <c r="H75" s="17" t="s">
        <v>450</v>
      </c>
      <c r="I75" s="17" t="s">
        <v>451</v>
      </c>
      <c r="J75" s="17" t="s">
        <v>452</v>
      </c>
      <c r="K75" s="17" t="s">
        <v>453</v>
      </c>
      <c r="L75" s="17"/>
      <c r="M75" s="17"/>
      <c r="N75" s="18"/>
    </row>
    <row r="76" spans="1:14" ht="15.95" customHeight="1">
      <c r="A76" s="19"/>
      <c r="B76" s="20"/>
      <c r="C76" s="21"/>
      <c r="D76" s="23" t="s">
        <v>454</v>
      </c>
      <c r="E76" s="23"/>
      <c r="F76" s="23"/>
      <c r="G76" s="23"/>
      <c r="H76" s="23"/>
      <c r="I76" s="23"/>
      <c r="J76" s="23"/>
      <c r="K76" s="23"/>
      <c r="L76" s="23"/>
      <c r="M76" s="23"/>
      <c r="N76" s="24"/>
    </row>
    <row r="77" spans="1:14" ht="15.95" customHeight="1">
      <c r="A77" s="19"/>
      <c r="B77" s="20"/>
      <c r="C77" s="34"/>
      <c r="D77" s="27" t="s">
        <v>455</v>
      </c>
      <c r="E77" s="27"/>
      <c r="F77" s="27"/>
      <c r="G77" s="27"/>
      <c r="H77" s="27"/>
      <c r="I77" s="27"/>
      <c r="J77" s="27"/>
      <c r="K77" s="27"/>
      <c r="L77" s="27"/>
      <c r="M77" s="27"/>
      <c r="N77" s="29"/>
    </row>
    <row r="78" spans="1:14" ht="15.95" customHeight="1">
      <c r="A78" s="19"/>
      <c r="B78" s="20"/>
      <c r="C78" s="35" t="s">
        <v>152</v>
      </c>
      <c r="D78" s="36" t="s">
        <v>456</v>
      </c>
      <c r="E78" s="36" t="s">
        <v>457</v>
      </c>
      <c r="F78" s="36" t="s">
        <v>458</v>
      </c>
      <c r="G78" s="36" t="s">
        <v>459</v>
      </c>
      <c r="H78" s="36" t="s">
        <v>460</v>
      </c>
      <c r="I78" s="36" t="s">
        <v>461</v>
      </c>
      <c r="J78" s="36" t="s">
        <v>462</v>
      </c>
      <c r="K78" s="36"/>
      <c r="L78" s="36"/>
      <c r="M78" s="36"/>
      <c r="N78" s="37" t="s">
        <v>463</v>
      </c>
    </row>
    <row r="79" spans="1:14" ht="15.95" customHeight="1">
      <c r="A79" s="19"/>
      <c r="B79" s="20"/>
      <c r="C79" s="41"/>
      <c r="D79" s="42" t="s">
        <v>464</v>
      </c>
      <c r="E79" s="42"/>
      <c r="F79" s="42"/>
      <c r="G79" s="42"/>
      <c r="H79" s="42"/>
      <c r="I79" s="42"/>
      <c r="J79" s="42"/>
      <c r="K79" s="42"/>
      <c r="L79" s="42"/>
      <c r="M79" s="42"/>
      <c r="N79" s="43"/>
    </row>
    <row r="80" spans="1:14" ht="15.95" customHeight="1">
      <c r="A80" s="19"/>
      <c r="B80" s="20"/>
      <c r="C80" s="33" t="s">
        <v>172</v>
      </c>
      <c r="D80" s="17" t="s">
        <v>465</v>
      </c>
      <c r="E80" s="17" t="s">
        <v>466</v>
      </c>
      <c r="F80" s="17" t="s">
        <v>467</v>
      </c>
      <c r="G80" s="17" t="s">
        <v>468</v>
      </c>
      <c r="H80" s="17" t="s">
        <v>469</v>
      </c>
      <c r="I80" s="17" t="s">
        <v>470</v>
      </c>
      <c r="J80" s="17" t="s">
        <v>471</v>
      </c>
      <c r="K80" s="17" t="s">
        <v>472</v>
      </c>
      <c r="L80" s="17" t="s">
        <v>473</v>
      </c>
      <c r="M80" s="17" t="s">
        <v>474</v>
      </c>
      <c r="N80" s="18" t="s">
        <v>475</v>
      </c>
    </row>
    <row r="81" spans="1:14" ht="15.95" customHeight="1">
      <c r="A81" s="19"/>
      <c r="B81" s="20"/>
      <c r="C81" s="59"/>
      <c r="D81" s="23" t="s">
        <v>476</v>
      </c>
      <c r="E81" s="23" t="s">
        <v>477</v>
      </c>
      <c r="F81" s="23" t="s">
        <v>478</v>
      </c>
      <c r="G81" s="23" t="s">
        <v>479</v>
      </c>
      <c r="H81" s="23" t="s">
        <v>480</v>
      </c>
      <c r="I81" s="23" t="s">
        <v>481</v>
      </c>
      <c r="J81" s="23" t="s">
        <v>482</v>
      </c>
      <c r="K81" s="23" t="s">
        <v>483</v>
      </c>
      <c r="L81" s="23" t="s">
        <v>484</v>
      </c>
      <c r="M81" s="23" t="s">
        <v>485</v>
      </c>
      <c r="N81" s="24"/>
    </row>
    <row r="82" spans="1:14" ht="15.95" customHeight="1">
      <c r="A82" s="19"/>
      <c r="B82" s="20"/>
      <c r="C82" s="34"/>
      <c r="D82" s="27" t="s">
        <v>486</v>
      </c>
      <c r="E82" s="27"/>
      <c r="F82" s="27" t="s">
        <v>487</v>
      </c>
      <c r="G82" s="27" t="s">
        <v>488</v>
      </c>
      <c r="H82" s="27" t="s">
        <v>489</v>
      </c>
      <c r="I82" s="27" t="s">
        <v>490</v>
      </c>
      <c r="J82" s="27" t="s">
        <v>491</v>
      </c>
      <c r="K82" s="27" t="s">
        <v>492</v>
      </c>
      <c r="L82" s="27"/>
      <c r="M82" s="27" t="s">
        <v>493</v>
      </c>
      <c r="N82" s="29"/>
    </row>
    <row r="83" spans="1:14" ht="15.95" customHeight="1">
      <c r="A83" s="19"/>
      <c r="B83" s="20"/>
      <c r="C83" s="30" t="s">
        <v>494</v>
      </c>
      <c r="D83" s="31" t="s">
        <v>196</v>
      </c>
      <c r="E83" s="31"/>
      <c r="F83" s="31"/>
      <c r="G83" s="31"/>
      <c r="H83" s="31"/>
      <c r="I83" s="31"/>
      <c r="J83" s="31"/>
      <c r="K83" s="31"/>
      <c r="L83" s="31"/>
      <c r="M83" s="31"/>
      <c r="N83" s="32"/>
    </row>
    <row r="84" spans="1:14" ht="15.95" customHeight="1">
      <c r="A84" s="19"/>
      <c r="B84" s="20"/>
      <c r="C84" s="33" t="s">
        <v>187</v>
      </c>
      <c r="D84" s="17" t="s">
        <v>495</v>
      </c>
      <c r="E84" s="17" t="s">
        <v>496</v>
      </c>
      <c r="F84" s="17" t="s">
        <v>497</v>
      </c>
      <c r="G84" s="17"/>
      <c r="H84" s="17" t="s">
        <v>498</v>
      </c>
      <c r="I84" s="17" t="s">
        <v>499</v>
      </c>
      <c r="J84" s="17" t="s">
        <v>500</v>
      </c>
      <c r="K84" s="17" t="s">
        <v>501</v>
      </c>
      <c r="L84" s="17" t="s">
        <v>220</v>
      </c>
      <c r="M84" s="17" t="s">
        <v>182</v>
      </c>
      <c r="N84" s="18" t="s">
        <v>502</v>
      </c>
    </row>
    <row r="85" spans="1:14" ht="15.95" customHeight="1">
      <c r="A85" s="19"/>
      <c r="B85" s="20"/>
      <c r="C85" s="34"/>
      <c r="D85" s="27" t="s">
        <v>503</v>
      </c>
      <c r="E85" s="27" t="s">
        <v>504</v>
      </c>
      <c r="F85" s="27"/>
      <c r="G85" s="27"/>
      <c r="H85" s="27"/>
      <c r="I85" s="27"/>
      <c r="J85" s="27"/>
      <c r="K85" s="27"/>
      <c r="L85" s="27"/>
      <c r="M85" s="27"/>
      <c r="N85" s="29"/>
    </row>
    <row r="86" spans="1:14" ht="15.95" customHeight="1">
      <c r="A86" s="19"/>
      <c r="B86" s="20"/>
      <c r="C86" s="35" t="s">
        <v>197</v>
      </c>
      <c r="D86" s="36" t="s">
        <v>505</v>
      </c>
      <c r="E86" s="36" t="s">
        <v>506</v>
      </c>
      <c r="F86" s="36" t="s">
        <v>507</v>
      </c>
      <c r="G86" s="36" t="s">
        <v>508</v>
      </c>
      <c r="H86" s="36" t="s">
        <v>509</v>
      </c>
      <c r="I86" s="36" t="s">
        <v>510</v>
      </c>
      <c r="J86" s="36" t="s">
        <v>511</v>
      </c>
      <c r="K86" s="36" t="s">
        <v>512</v>
      </c>
      <c r="L86" s="36" t="s">
        <v>513</v>
      </c>
      <c r="M86" s="36" t="s">
        <v>514</v>
      </c>
      <c r="N86" s="37" t="s">
        <v>515</v>
      </c>
    </row>
    <row r="87" spans="1:14" ht="15.95" customHeight="1">
      <c r="A87" s="19"/>
      <c r="B87" s="20"/>
      <c r="C87" s="38"/>
      <c r="D87" s="39" t="s">
        <v>516</v>
      </c>
      <c r="E87" s="39" t="s">
        <v>517</v>
      </c>
      <c r="F87" s="39"/>
      <c r="G87" s="39" t="s">
        <v>518</v>
      </c>
      <c r="H87" s="39" t="s">
        <v>519</v>
      </c>
      <c r="I87" s="39" t="s">
        <v>520</v>
      </c>
      <c r="J87" s="39" t="s">
        <v>521</v>
      </c>
      <c r="K87" s="39" t="s">
        <v>522</v>
      </c>
      <c r="L87" s="39" t="s">
        <v>523</v>
      </c>
      <c r="M87" s="39" t="s">
        <v>524</v>
      </c>
      <c r="N87" s="40" t="s">
        <v>525</v>
      </c>
    </row>
    <row r="88" spans="1:14" ht="15.95" customHeight="1">
      <c r="A88" s="19"/>
      <c r="B88" s="20"/>
      <c r="C88" s="57"/>
      <c r="D88" s="42" t="s">
        <v>526</v>
      </c>
      <c r="E88" s="42" t="s">
        <v>527</v>
      </c>
      <c r="F88" s="42"/>
      <c r="G88" s="42" t="s">
        <v>528</v>
      </c>
      <c r="H88" s="42" t="s">
        <v>529</v>
      </c>
      <c r="I88" s="42" t="s">
        <v>530</v>
      </c>
      <c r="J88" s="42" t="s">
        <v>531</v>
      </c>
      <c r="K88" s="42" t="s">
        <v>532</v>
      </c>
      <c r="L88" s="42"/>
      <c r="M88" s="42"/>
      <c r="N88" s="43"/>
    </row>
    <row r="89" spans="1:14" ht="15.95" customHeight="1">
      <c r="A89" s="19"/>
      <c r="B89" s="20"/>
      <c r="C89" s="33" t="s">
        <v>209</v>
      </c>
      <c r="D89" s="17" t="s">
        <v>533</v>
      </c>
      <c r="E89" s="17" t="s">
        <v>534</v>
      </c>
      <c r="F89" s="17" t="s">
        <v>535</v>
      </c>
      <c r="G89" s="17" t="s">
        <v>536</v>
      </c>
      <c r="H89" s="17" t="s">
        <v>537</v>
      </c>
      <c r="I89" s="17" t="s">
        <v>538</v>
      </c>
      <c r="J89" s="17" t="s">
        <v>539</v>
      </c>
      <c r="K89" s="17" t="s">
        <v>540</v>
      </c>
      <c r="L89" s="17" t="s">
        <v>541</v>
      </c>
      <c r="M89" s="17" t="s">
        <v>542</v>
      </c>
      <c r="N89" s="18" t="s">
        <v>543</v>
      </c>
    </row>
    <row r="90" spans="1:14" ht="15.95" customHeight="1">
      <c r="A90" s="19"/>
      <c r="B90" s="20"/>
      <c r="C90" s="25"/>
      <c r="D90" s="27" t="s">
        <v>544</v>
      </c>
      <c r="E90" s="27" t="s">
        <v>545</v>
      </c>
      <c r="F90" s="27" t="s">
        <v>546</v>
      </c>
      <c r="G90" s="27" t="s">
        <v>547</v>
      </c>
      <c r="H90" s="27" t="s">
        <v>548</v>
      </c>
      <c r="I90" s="27" t="s">
        <v>549</v>
      </c>
      <c r="J90" s="27" t="s">
        <v>550</v>
      </c>
      <c r="K90" s="27" t="s">
        <v>551</v>
      </c>
      <c r="L90" s="27" t="s">
        <v>552</v>
      </c>
      <c r="M90" s="27"/>
      <c r="N90" s="29"/>
    </row>
    <row r="91" spans="1:14" ht="15.95" customHeight="1">
      <c r="A91" s="19"/>
      <c r="B91" s="20"/>
      <c r="C91" s="38" t="s">
        <v>230</v>
      </c>
      <c r="D91" s="39" t="s">
        <v>553</v>
      </c>
      <c r="E91" s="39" t="s">
        <v>554</v>
      </c>
      <c r="F91" s="39" t="s">
        <v>555</v>
      </c>
      <c r="G91" s="39"/>
      <c r="H91" s="39"/>
      <c r="I91" s="39"/>
      <c r="J91" s="39"/>
      <c r="K91" s="39"/>
      <c r="L91" s="39"/>
      <c r="M91" s="39"/>
      <c r="N91" s="40"/>
    </row>
    <row r="92" spans="1:14" ht="15.95" customHeight="1">
      <c r="A92" s="19"/>
      <c r="B92" s="20"/>
      <c r="C92" s="44" t="s">
        <v>556</v>
      </c>
      <c r="D92" s="45" t="s">
        <v>196</v>
      </c>
      <c r="E92" s="45"/>
      <c r="F92" s="45"/>
      <c r="G92" s="45"/>
      <c r="H92" s="45"/>
      <c r="I92" s="45"/>
      <c r="J92" s="45"/>
      <c r="K92" s="45"/>
      <c r="L92" s="45"/>
      <c r="M92" s="45"/>
      <c r="N92" s="46"/>
    </row>
    <row r="93" spans="1:14" ht="15.95" customHeight="1">
      <c r="A93" s="19"/>
      <c r="B93" s="20"/>
      <c r="C93" s="41" t="s">
        <v>251</v>
      </c>
      <c r="D93" s="42" t="s">
        <v>557</v>
      </c>
      <c r="E93" s="42"/>
      <c r="F93" s="42"/>
      <c r="G93" s="42"/>
      <c r="H93" s="42"/>
      <c r="I93" s="42"/>
      <c r="J93" s="42"/>
      <c r="K93" s="42"/>
      <c r="L93" s="42"/>
      <c r="M93" s="42"/>
      <c r="N93" s="43"/>
    </row>
    <row r="94" spans="1:14" ht="15.95" customHeight="1">
      <c r="A94" s="19"/>
      <c r="B94" s="20"/>
      <c r="C94" s="33" t="s">
        <v>267</v>
      </c>
      <c r="D94" s="17" t="s">
        <v>558</v>
      </c>
      <c r="E94" s="17" t="s">
        <v>559</v>
      </c>
      <c r="F94" s="17" t="s">
        <v>560</v>
      </c>
      <c r="G94" s="17" t="s">
        <v>561</v>
      </c>
      <c r="H94" s="17"/>
      <c r="I94" s="17"/>
      <c r="J94" s="17"/>
      <c r="K94" s="17"/>
      <c r="L94" s="17"/>
      <c r="M94" s="17"/>
      <c r="N94" s="18"/>
    </row>
    <row r="95" spans="1:14" ht="15.95" customHeight="1">
      <c r="A95" s="19"/>
      <c r="B95" s="20"/>
      <c r="C95" s="21"/>
      <c r="D95" s="23" t="s">
        <v>562</v>
      </c>
      <c r="E95" s="23" t="s">
        <v>563</v>
      </c>
      <c r="F95" s="23"/>
      <c r="G95" s="23"/>
      <c r="H95" s="23"/>
      <c r="I95" s="23"/>
      <c r="J95" s="23"/>
      <c r="K95" s="23" t="s">
        <v>564</v>
      </c>
      <c r="L95" s="23"/>
      <c r="M95" s="23"/>
      <c r="N95" s="24"/>
    </row>
    <row r="96" spans="1:14" ht="15.95" customHeight="1">
      <c r="A96" s="19"/>
      <c r="B96" s="20"/>
      <c r="C96" s="34"/>
      <c r="D96" s="27" t="s">
        <v>565</v>
      </c>
      <c r="E96" s="27"/>
      <c r="F96" s="27"/>
      <c r="G96" s="27"/>
      <c r="H96" s="27"/>
      <c r="I96" s="27"/>
      <c r="J96" s="27"/>
      <c r="K96" s="27"/>
      <c r="L96" s="27"/>
      <c r="M96" s="27"/>
      <c r="N96" s="29"/>
    </row>
    <row r="97" spans="1:14" ht="15.95" customHeight="1">
      <c r="A97" s="19"/>
      <c r="B97" s="20"/>
      <c r="C97" s="30" t="s">
        <v>566</v>
      </c>
      <c r="D97" s="31" t="s">
        <v>196</v>
      </c>
      <c r="E97" s="31"/>
      <c r="F97" s="31"/>
      <c r="G97" s="31"/>
      <c r="H97" s="31"/>
      <c r="I97" s="31"/>
      <c r="J97" s="31"/>
      <c r="K97" s="31"/>
      <c r="L97" s="31"/>
      <c r="M97" s="31"/>
      <c r="N97" s="32"/>
    </row>
    <row r="98" spans="1:14" ht="15.95" customHeight="1">
      <c r="A98" s="19"/>
      <c r="B98" s="20"/>
      <c r="C98" s="44" t="s">
        <v>567</v>
      </c>
      <c r="D98" s="45" t="s">
        <v>568</v>
      </c>
      <c r="E98" s="45"/>
      <c r="F98" s="45"/>
      <c r="G98" s="45"/>
      <c r="H98" s="45"/>
      <c r="I98" s="45"/>
      <c r="J98" s="45"/>
      <c r="K98" s="45"/>
      <c r="L98" s="45"/>
      <c r="M98" s="45"/>
      <c r="N98" s="46"/>
    </row>
    <row r="99" spans="1:14" ht="15.95" customHeight="1">
      <c r="A99" s="19"/>
      <c r="B99" s="20"/>
      <c r="C99" s="30" t="s">
        <v>569</v>
      </c>
      <c r="D99" s="31" t="s">
        <v>196</v>
      </c>
      <c r="E99" s="31"/>
      <c r="F99" s="31"/>
      <c r="G99" s="31"/>
      <c r="H99" s="31"/>
      <c r="I99" s="31"/>
      <c r="J99" s="31"/>
      <c r="K99" s="31"/>
      <c r="L99" s="31"/>
      <c r="M99" s="31"/>
      <c r="N99" s="32"/>
    </row>
    <row r="100" spans="1:14" ht="15.95" customHeight="1">
      <c r="A100" s="19"/>
      <c r="B100" s="20"/>
      <c r="C100" s="44" t="s">
        <v>570</v>
      </c>
      <c r="D100" s="45" t="s">
        <v>196</v>
      </c>
      <c r="E100" s="45"/>
      <c r="F100" s="45"/>
      <c r="G100" s="45"/>
      <c r="H100" s="45"/>
      <c r="I100" s="45"/>
      <c r="J100" s="45"/>
      <c r="K100" s="45"/>
      <c r="L100" s="45"/>
      <c r="M100" s="45"/>
      <c r="N100" s="46"/>
    </row>
    <row r="101" spans="1:14" ht="15.95" customHeight="1">
      <c r="A101" s="19"/>
      <c r="B101" s="20"/>
      <c r="C101" s="30" t="s">
        <v>571</v>
      </c>
      <c r="D101" s="31" t="s">
        <v>572</v>
      </c>
      <c r="E101" s="31"/>
      <c r="F101" s="31"/>
      <c r="G101" s="31" t="s">
        <v>573</v>
      </c>
      <c r="H101" s="31"/>
      <c r="I101" s="31"/>
      <c r="J101" s="31"/>
      <c r="K101" s="31"/>
      <c r="L101" s="31"/>
      <c r="M101" s="31"/>
      <c r="N101" s="32"/>
    </row>
    <row r="102" spans="1:14" ht="15.95" customHeight="1">
      <c r="A102" s="19"/>
      <c r="B102" s="20"/>
      <c r="C102" s="33" t="s">
        <v>281</v>
      </c>
      <c r="D102" s="17" t="s">
        <v>574</v>
      </c>
      <c r="E102" s="17" t="s">
        <v>575</v>
      </c>
      <c r="F102" s="17" t="s">
        <v>576</v>
      </c>
      <c r="G102" s="17" t="s">
        <v>577</v>
      </c>
      <c r="H102" s="17" t="s">
        <v>578</v>
      </c>
      <c r="I102" s="17" t="s">
        <v>579</v>
      </c>
      <c r="J102" s="17" t="s">
        <v>580</v>
      </c>
      <c r="K102" s="17" t="s">
        <v>581</v>
      </c>
      <c r="L102" s="17" t="s">
        <v>582</v>
      </c>
      <c r="M102" s="17" t="s">
        <v>583</v>
      </c>
      <c r="N102" s="18" t="s">
        <v>584</v>
      </c>
    </row>
    <row r="103" spans="1:14" ht="15.95" customHeight="1">
      <c r="A103" s="19"/>
      <c r="B103" s="20"/>
      <c r="C103" s="59"/>
      <c r="D103" s="23" t="s">
        <v>585</v>
      </c>
      <c r="E103" s="23" t="s">
        <v>586</v>
      </c>
      <c r="F103" s="23" t="s">
        <v>587</v>
      </c>
      <c r="G103" s="23" t="s">
        <v>588</v>
      </c>
      <c r="H103" s="23" t="s">
        <v>589</v>
      </c>
      <c r="I103" s="23" t="s">
        <v>590</v>
      </c>
      <c r="J103" s="23" t="s">
        <v>591</v>
      </c>
      <c r="K103" s="23" t="s">
        <v>592</v>
      </c>
      <c r="L103" s="23" t="s">
        <v>593</v>
      </c>
      <c r="M103" s="23" t="s">
        <v>594</v>
      </c>
      <c r="N103" s="24" t="s">
        <v>595</v>
      </c>
    </row>
    <row r="104" spans="1:14" ht="15.95" customHeight="1">
      <c r="A104" s="19"/>
      <c r="B104" s="20"/>
      <c r="C104" s="59"/>
      <c r="D104" s="23" t="s">
        <v>596</v>
      </c>
      <c r="E104" s="23" t="s">
        <v>597</v>
      </c>
      <c r="F104" s="23" t="s">
        <v>598</v>
      </c>
      <c r="G104" s="23"/>
      <c r="H104" s="23"/>
      <c r="I104" s="23"/>
      <c r="J104" s="23"/>
      <c r="K104" s="23" t="s">
        <v>599</v>
      </c>
      <c r="L104" s="23" t="s">
        <v>600</v>
      </c>
      <c r="M104" s="23" t="s">
        <v>601</v>
      </c>
      <c r="N104" s="24" t="s">
        <v>602</v>
      </c>
    </row>
    <row r="105" spans="1:14" ht="15.95" customHeight="1">
      <c r="A105" s="19"/>
      <c r="B105" s="20"/>
      <c r="C105" s="34"/>
      <c r="D105" s="27" t="s">
        <v>603</v>
      </c>
      <c r="E105" s="27"/>
      <c r="F105" s="27"/>
      <c r="G105" s="27"/>
      <c r="H105" s="27"/>
      <c r="I105" s="27" t="s">
        <v>604</v>
      </c>
      <c r="J105" s="27"/>
      <c r="K105" s="27"/>
      <c r="L105" s="27"/>
      <c r="M105" s="27"/>
      <c r="N105" s="29"/>
    </row>
    <row r="106" spans="1:14" ht="15.95" customHeight="1">
      <c r="A106" s="19"/>
      <c r="B106" s="20"/>
      <c r="C106" s="30" t="s">
        <v>605</v>
      </c>
      <c r="D106" s="31" t="s">
        <v>196</v>
      </c>
      <c r="E106" s="31"/>
      <c r="F106" s="31"/>
      <c r="G106" s="31"/>
      <c r="H106" s="31"/>
      <c r="I106" s="31"/>
      <c r="J106" s="31"/>
      <c r="K106" s="31"/>
      <c r="L106" s="31"/>
      <c r="M106" s="31"/>
      <c r="N106" s="32"/>
    </row>
    <row r="107" spans="1:14" ht="15.95" customHeight="1">
      <c r="A107" s="19"/>
      <c r="B107" s="20"/>
      <c r="C107" s="33" t="s">
        <v>606</v>
      </c>
      <c r="D107" s="17" t="s">
        <v>607</v>
      </c>
      <c r="E107" s="17" t="s">
        <v>608</v>
      </c>
      <c r="F107" s="17" t="s">
        <v>609</v>
      </c>
      <c r="G107" s="17" t="s">
        <v>610</v>
      </c>
      <c r="H107" s="17" t="s">
        <v>611</v>
      </c>
      <c r="I107" s="17" t="s">
        <v>612</v>
      </c>
      <c r="J107" s="17" t="s">
        <v>613</v>
      </c>
      <c r="K107" s="17" t="s">
        <v>614</v>
      </c>
      <c r="L107" s="17" t="s">
        <v>615</v>
      </c>
      <c r="M107" s="17" t="s">
        <v>616</v>
      </c>
      <c r="N107" s="18" t="s">
        <v>617</v>
      </c>
    </row>
    <row r="108" spans="1:14" ht="15.95" customHeight="1">
      <c r="A108" s="19"/>
      <c r="B108" s="20"/>
      <c r="C108" s="34"/>
      <c r="D108" s="27" t="s">
        <v>618</v>
      </c>
      <c r="E108" s="27" t="s">
        <v>619</v>
      </c>
      <c r="F108" s="27"/>
      <c r="G108" s="27"/>
      <c r="H108" s="27"/>
      <c r="I108" s="27"/>
      <c r="J108" s="27"/>
      <c r="K108" s="27" t="s">
        <v>620</v>
      </c>
      <c r="L108" s="27" t="s">
        <v>621</v>
      </c>
      <c r="M108" s="27" t="s">
        <v>622</v>
      </c>
      <c r="N108" s="29"/>
    </row>
    <row r="109" spans="1:14" ht="15.95" customHeight="1">
      <c r="A109" s="19"/>
      <c r="B109" s="20"/>
      <c r="C109" s="35" t="s">
        <v>295</v>
      </c>
      <c r="D109" s="36" t="s">
        <v>623</v>
      </c>
      <c r="E109" s="36" t="s">
        <v>624</v>
      </c>
      <c r="F109" s="36" t="s">
        <v>625</v>
      </c>
      <c r="G109" s="36" t="s">
        <v>626</v>
      </c>
      <c r="H109" s="36" t="s">
        <v>627</v>
      </c>
      <c r="I109" s="36" t="s">
        <v>628</v>
      </c>
      <c r="J109" s="36" t="s">
        <v>629</v>
      </c>
      <c r="K109" s="36" t="s">
        <v>630</v>
      </c>
      <c r="L109" s="36" t="s">
        <v>631</v>
      </c>
      <c r="M109" s="36" t="s">
        <v>632</v>
      </c>
      <c r="N109" s="37" t="s">
        <v>633</v>
      </c>
    </row>
    <row r="110" spans="1:14" ht="15.95" customHeight="1">
      <c r="A110" s="19"/>
      <c r="B110" s="20"/>
      <c r="C110" s="57"/>
      <c r="D110" s="42" t="s">
        <v>634</v>
      </c>
      <c r="E110" s="42"/>
      <c r="F110" s="42"/>
      <c r="G110" s="42"/>
      <c r="H110" s="42"/>
      <c r="I110" s="42" t="s">
        <v>635</v>
      </c>
      <c r="J110" s="42" t="s">
        <v>636</v>
      </c>
      <c r="K110" s="42" t="s">
        <v>637</v>
      </c>
      <c r="L110" s="42" t="s">
        <v>638</v>
      </c>
      <c r="M110" s="42" t="s">
        <v>639</v>
      </c>
      <c r="N110" s="43"/>
    </row>
    <row r="111" spans="1:14" ht="15.95" customHeight="1">
      <c r="A111" s="19"/>
      <c r="B111" s="20"/>
      <c r="C111" s="33" t="s">
        <v>324</v>
      </c>
      <c r="D111" s="17" t="s">
        <v>640</v>
      </c>
      <c r="E111" s="17" t="s">
        <v>641</v>
      </c>
      <c r="F111" s="17" t="s">
        <v>642</v>
      </c>
      <c r="G111" s="17" t="s">
        <v>643</v>
      </c>
      <c r="H111" s="17"/>
      <c r="I111" s="17"/>
      <c r="J111" s="17" t="s">
        <v>644</v>
      </c>
      <c r="K111" s="17" t="s">
        <v>645</v>
      </c>
      <c r="L111" s="17"/>
      <c r="M111" s="17"/>
      <c r="N111" s="18"/>
    </row>
    <row r="112" spans="1:14" ht="15.95" customHeight="1">
      <c r="A112" s="8"/>
      <c r="B112" s="9"/>
      <c r="C112" s="60"/>
      <c r="D112" s="53" t="s">
        <v>646</v>
      </c>
      <c r="E112" s="53"/>
      <c r="F112" s="53"/>
      <c r="G112" s="53"/>
      <c r="H112" s="53"/>
      <c r="I112" s="53"/>
      <c r="J112" s="53"/>
      <c r="K112" s="53"/>
      <c r="L112" s="53"/>
      <c r="M112" s="53"/>
      <c r="N112" s="54"/>
    </row>
    <row r="113" spans="1:14" ht="15.95" customHeight="1">
      <c r="A113" s="6"/>
      <c r="B113" s="12"/>
      <c r="C113" s="55" t="s">
        <v>19</v>
      </c>
      <c r="D113" s="13" t="s">
        <v>647</v>
      </c>
      <c r="E113" s="13" t="s">
        <v>648</v>
      </c>
      <c r="F113" s="13" t="s">
        <v>649</v>
      </c>
      <c r="G113" s="13" t="s">
        <v>650</v>
      </c>
      <c r="H113" s="13" t="s">
        <v>651</v>
      </c>
      <c r="I113" s="13" t="s">
        <v>652</v>
      </c>
      <c r="J113" s="13" t="s">
        <v>653</v>
      </c>
      <c r="K113" s="13" t="s">
        <v>654</v>
      </c>
      <c r="L113" s="13" t="s">
        <v>655</v>
      </c>
      <c r="M113" s="13"/>
      <c r="N113" s="14"/>
    </row>
    <row r="114" spans="1:14" ht="15.95" customHeight="1">
      <c r="A114" s="19"/>
      <c r="B114" s="20"/>
      <c r="C114" s="57"/>
      <c r="D114" s="42" t="s">
        <v>656</v>
      </c>
      <c r="E114" s="42" t="s">
        <v>657</v>
      </c>
      <c r="F114" s="42"/>
      <c r="G114" s="42"/>
      <c r="H114" s="42"/>
      <c r="I114" s="42"/>
      <c r="J114" s="42"/>
      <c r="K114" s="42"/>
      <c r="L114" s="42"/>
      <c r="M114" s="42"/>
      <c r="N114" s="43"/>
    </row>
    <row r="115" spans="1:14" ht="15.95" customHeight="1">
      <c r="A115" s="19" t="s">
        <v>658</v>
      </c>
      <c r="B115" s="20" t="s">
        <v>659</v>
      </c>
      <c r="C115" s="44" t="s">
        <v>83</v>
      </c>
      <c r="D115" s="61" t="s">
        <v>660</v>
      </c>
      <c r="E115" s="61" t="s">
        <v>661</v>
      </c>
      <c r="F115" s="61"/>
      <c r="G115" s="61"/>
      <c r="H115" s="61" t="s">
        <v>662</v>
      </c>
      <c r="I115" s="45"/>
      <c r="J115" s="45"/>
      <c r="K115" s="45" t="s">
        <v>663</v>
      </c>
      <c r="L115" s="45"/>
      <c r="M115" s="45"/>
      <c r="N115" s="46"/>
    </row>
    <row r="116" spans="1:14" ht="15.95" customHeight="1">
      <c r="A116" s="19"/>
      <c r="B116" s="20"/>
      <c r="C116" s="35" t="s">
        <v>393</v>
      </c>
      <c r="D116" s="36" t="s">
        <v>664</v>
      </c>
      <c r="E116" s="36" t="s">
        <v>665</v>
      </c>
      <c r="F116" s="36" t="s">
        <v>666</v>
      </c>
      <c r="G116" s="36" t="s">
        <v>667</v>
      </c>
      <c r="H116" s="36" t="s">
        <v>668</v>
      </c>
      <c r="I116" s="36" t="s">
        <v>669</v>
      </c>
      <c r="J116" s="36" t="s">
        <v>670</v>
      </c>
      <c r="K116" s="36" t="s">
        <v>671</v>
      </c>
      <c r="L116" s="36"/>
      <c r="M116" s="36"/>
      <c r="N116" s="37"/>
    </row>
    <row r="117" spans="1:14" ht="15.95" customHeight="1">
      <c r="A117" s="19"/>
      <c r="B117" s="20"/>
      <c r="C117" s="57"/>
      <c r="D117" s="42" t="s">
        <v>672</v>
      </c>
      <c r="E117" s="42"/>
      <c r="F117" s="42"/>
      <c r="G117" s="42"/>
      <c r="H117" s="42"/>
      <c r="I117" s="42"/>
      <c r="J117" s="42"/>
      <c r="K117" s="42"/>
      <c r="L117" s="42"/>
      <c r="M117" s="42"/>
      <c r="N117" s="43"/>
    </row>
    <row r="118" spans="1:14" ht="15.95" customHeight="1">
      <c r="A118" s="19"/>
      <c r="B118" s="20"/>
      <c r="C118" s="33" t="s">
        <v>123</v>
      </c>
      <c r="D118" s="17" t="s">
        <v>673</v>
      </c>
      <c r="E118" s="17" t="s">
        <v>674</v>
      </c>
      <c r="F118" s="17" t="s">
        <v>675</v>
      </c>
      <c r="G118" s="17" t="s">
        <v>676</v>
      </c>
      <c r="H118" s="23"/>
      <c r="I118" s="23"/>
      <c r="J118" s="23"/>
      <c r="K118" s="23"/>
      <c r="L118" s="23"/>
      <c r="M118" s="23"/>
      <c r="N118" s="24"/>
    </row>
    <row r="119" spans="1:14" ht="15.95" customHeight="1">
      <c r="A119" s="19"/>
      <c r="B119" s="58"/>
      <c r="C119" s="30" t="s">
        <v>152</v>
      </c>
      <c r="D119" s="31" t="s">
        <v>677</v>
      </c>
      <c r="E119" s="31" t="s">
        <v>678</v>
      </c>
      <c r="F119" s="31" t="s">
        <v>679</v>
      </c>
      <c r="G119" s="31"/>
      <c r="H119" s="31"/>
      <c r="I119" s="31"/>
      <c r="J119" s="31"/>
      <c r="K119" s="31"/>
      <c r="L119" s="31"/>
      <c r="M119" s="31"/>
      <c r="N119" s="32"/>
    </row>
    <row r="120" spans="1:14" ht="15.95" customHeight="1">
      <c r="A120" s="19"/>
      <c r="B120" s="58"/>
      <c r="C120" s="33" t="s">
        <v>567</v>
      </c>
      <c r="D120" s="17" t="s">
        <v>680</v>
      </c>
      <c r="E120" s="17" t="s">
        <v>681</v>
      </c>
      <c r="F120" s="17" t="s">
        <v>682</v>
      </c>
      <c r="G120" s="17" t="s">
        <v>683</v>
      </c>
      <c r="H120" s="17" t="s">
        <v>684</v>
      </c>
      <c r="I120" s="17" t="s">
        <v>685</v>
      </c>
      <c r="J120" s="17" t="s">
        <v>686</v>
      </c>
      <c r="K120" s="17" t="s">
        <v>687</v>
      </c>
      <c r="L120" s="17"/>
      <c r="M120" s="17"/>
      <c r="N120" s="18"/>
    </row>
    <row r="121" spans="1:14" ht="15.95" customHeight="1">
      <c r="A121" s="19"/>
      <c r="B121" s="58"/>
      <c r="C121" s="34"/>
      <c r="D121" s="27" t="s">
        <v>688</v>
      </c>
      <c r="E121" s="27" t="s">
        <v>689</v>
      </c>
      <c r="F121" s="27" t="s">
        <v>690</v>
      </c>
      <c r="G121" s="27" t="s">
        <v>691</v>
      </c>
      <c r="H121" s="27" t="s">
        <v>692</v>
      </c>
      <c r="I121" s="27"/>
      <c r="J121" s="27"/>
      <c r="K121" s="27"/>
      <c r="L121" s="27"/>
      <c r="M121" s="27"/>
      <c r="N121" s="29"/>
    </row>
    <row r="122" spans="1:14" ht="15.95" customHeight="1">
      <c r="A122" s="19"/>
      <c r="B122" s="20"/>
      <c r="C122" s="35" t="s">
        <v>571</v>
      </c>
      <c r="D122" s="36" t="s">
        <v>693</v>
      </c>
      <c r="E122" s="36" t="s">
        <v>694</v>
      </c>
      <c r="F122" s="36" t="s">
        <v>695</v>
      </c>
      <c r="G122" s="36"/>
      <c r="H122" s="36"/>
      <c r="I122" s="36"/>
      <c r="J122" s="36" t="s">
        <v>696</v>
      </c>
      <c r="K122" s="36"/>
      <c r="L122" s="36"/>
      <c r="M122" s="36"/>
      <c r="N122" s="37" t="s">
        <v>697</v>
      </c>
    </row>
    <row r="123" spans="1:14" ht="15.95" customHeight="1">
      <c r="A123" s="19"/>
      <c r="B123" s="20"/>
      <c r="C123" s="56"/>
      <c r="D123" s="39" t="s">
        <v>698</v>
      </c>
      <c r="E123" s="39"/>
      <c r="F123" s="39"/>
      <c r="G123" s="39"/>
      <c r="H123" s="39"/>
      <c r="I123" s="39"/>
      <c r="J123" s="39"/>
      <c r="K123" s="39"/>
      <c r="L123" s="39"/>
      <c r="M123" s="39"/>
      <c r="N123" s="40"/>
    </row>
    <row r="124" spans="1:14" ht="15.95" customHeight="1">
      <c r="A124" s="19"/>
      <c r="B124" s="20"/>
      <c r="C124" s="57"/>
      <c r="D124" s="42" t="s">
        <v>699</v>
      </c>
      <c r="E124" s="42"/>
      <c r="F124" s="42"/>
      <c r="G124" s="42"/>
      <c r="H124" s="42"/>
      <c r="I124" s="42"/>
      <c r="J124" s="42"/>
      <c r="K124" s="42"/>
      <c r="L124" s="42"/>
      <c r="M124" s="42"/>
      <c r="N124" s="43"/>
    </row>
    <row r="125" spans="1:14" ht="15.95" customHeight="1">
      <c r="A125" s="19"/>
      <c r="B125" s="20"/>
      <c r="C125" s="25" t="s">
        <v>606</v>
      </c>
      <c r="D125" s="27" t="s">
        <v>700</v>
      </c>
      <c r="E125" s="27" t="s">
        <v>701</v>
      </c>
      <c r="F125" s="23"/>
      <c r="G125" s="23"/>
      <c r="H125" s="27"/>
      <c r="I125" s="27"/>
      <c r="J125" s="27"/>
      <c r="K125" s="27"/>
      <c r="L125" s="27"/>
      <c r="M125" s="27"/>
      <c r="N125" s="29"/>
    </row>
    <row r="126" spans="1:14" ht="15.95" customHeight="1">
      <c r="A126" s="19"/>
      <c r="B126" s="20"/>
      <c r="C126" s="35" t="s">
        <v>324</v>
      </c>
      <c r="D126" s="36" t="s">
        <v>702</v>
      </c>
      <c r="E126" s="36" t="s">
        <v>703</v>
      </c>
      <c r="F126" s="36" t="s">
        <v>704</v>
      </c>
      <c r="G126" s="36" t="s">
        <v>705</v>
      </c>
      <c r="H126" s="36" t="s">
        <v>706</v>
      </c>
      <c r="I126" s="36" t="s">
        <v>707</v>
      </c>
      <c r="J126" s="36" t="s">
        <v>708</v>
      </c>
      <c r="K126" s="36" t="s">
        <v>709</v>
      </c>
      <c r="L126" s="36" t="s">
        <v>710</v>
      </c>
      <c r="M126" s="36" t="s">
        <v>711</v>
      </c>
      <c r="N126" s="37"/>
    </row>
    <row r="127" spans="1:14" ht="15.95" customHeight="1">
      <c r="A127" s="19"/>
      <c r="B127" s="20"/>
      <c r="C127" s="57"/>
      <c r="D127" s="42" t="s">
        <v>712</v>
      </c>
      <c r="E127" s="42"/>
      <c r="F127" s="42"/>
      <c r="G127" s="42"/>
      <c r="H127" s="42"/>
      <c r="I127" s="42"/>
      <c r="J127" s="42"/>
      <c r="K127" s="42"/>
      <c r="L127" s="42"/>
      <c r="M127" s="42"/>
      <c r="N127" s="43"/>
    </row>
    <row r="128" spans="1:14" ht="15.95" customHeight="1">
      <c r="A128" s="19"/>
      <c r="B128" s="20"/>
      <c r="C128" s="33" t="s">
        <v>713</v>
      </c>
      <c r="D128" s="17" t="s">
        <v>714</v>
      </c>
      <c r="E128" s="17" t="s">
        <v>715</v>
      </c>
      <c r="F128" s="17" t="s">
        <v>716</v>
      </c>
      <c r="G128" s="17" t="s">
        <v>717</v>
      </c>
      <c r="H128" s="17" t="s">
        <v>718</v>
      </c>
      <c r="I128" s="17" t="s">
        <v>719</v>
      </c>
      <c r="J128" s="17"/>
      <c r="K128" s="17"/>
      <c r="L128" s="17"/>
      <c r="M128" s="17"/>
      <c r="N128" s="18"/>
    </row>
    <row r="129" spans="1:14" ht="15.95" customHeight="1">
      <c r="A129" s="19"/>
      <c r="B129" s="9"/>
      <c r="C129" s="60"/>
      <c r="D129" s="53" t="s">
        <v>720</v>
      </c>
      <c r="E129" s="53"/>
      <c r="F129" s="53"/>
      <c r="G129" s="53"/>
      <c r="H129" s="53"/>
      <c r="I129" s="53"/>
      <c r="J129" s="53"/>
      <c r="K129" s="53" t="s">
        <v>721</v>
      </c>
      <c r="L129" s="53" t="s">
        <v>722</v>
      </c>
      <c r="M129" s="53" t="s">
        <v>723</v>
      </c>
      <c r="N129" s="54" t="s">
        <v>724</v>
      </c>
    </row>
    <row r="130" spans="1:14" ht="15.95" customHeight="1">
      <c r="A130" s="6"/>
      <c r="B130" s="12"/>
      <c r="C130" s="55" t="s">
        <v>393</v>
      </c>
      <c r="D130" s="13" t="s">
        <v>725</v>
      </c>
      <c r="E130" s="13" t="s">
        <v>726</v>
      </c>
      <c r="F130" s="13" t="s">
        <v>727</v>
      </c>
      <c r="G130" s="13" t="s">
        <v>728</v>
      </c>
      <c r="H130" s="13" t="s">
        <v>729</v>
      </c>
      <c r="I130" s="13" t="s">
        <v>730</v>
      </c>
      <c r="J130" s="13"/>
      <c r="K130" s="13" t="s">
        <v>731</v>
      </c>
      <c r="L130" s="13" t="s">
        <v>732</v>
      </c>
      <c r="M130" s="13" t="s">
        <v>733</v>
      </c>
      <c r="N130" s="14" t="s">
        <v>734</v>
      </c>
    </row>
    <row r="131" spans="1:14" ht="15.95" customHeight="1">
      <c r="A131" s="19"/>
      <c r="B131" s="20"/>
      <c r="C131" s="38"/>
      <c r="D131" s="39" t="s">
        <v>735</v>
      </c>
      <c r="E131" s="39" t="s">
        <v>736</v>
      </c>
      <c r="F131" s="39" t="s">
        <v>737</v>
      </c>
      <c r="G131" s="39" t="s">
        <v>738</v>
      </c>
      <c r="H131" s="39" t="s">
        <v>739</v>
      </c>
      <c r="I131" s="39" t="s">
        <v>740</v>
      </c>
      <c r="J131" s="39" t="s">
        <v>741</v>
      </c>
      <c r="K131" s="39" t="s">
        <v>742</v>
      </c>
      <c r="L131" s="39"/>
      <c r="M131" s="39"/>
      <c r="N131" s="40"/>
    </row>
    <row r="132" spans="1:14" ht="15.95" customHeight="1">
      <c r="A132" s="19"/>
      <c r="B132" s="20"/>
      <c r="C132" s="41"/>
      <c r="D132" s="42" t="s">
        <v>743</v>
      </c>
      <c r="E132" s="42"/>
      <c r="F132" s="42"/>
      <c r="G132" s="42"/>
      <c r="H132" s="42"/>
      <c r="I132" s="42"/>
      <c r="J132" s="42"/>
      <c r="K132" s="42"/>
      <c r="L132" s="42"/>
      <c r="M132" s="42"/>
      <c r="N132" s="43"/>
    </row>
    <row r="133" spans="1:14" ht="15.95" customHeight="1">
      <c r="A133" s="19" t="s">
        <v>744</v>
      </c>
      <c r="B133" s="20" t="s">
        <v>745</v>
      </c>
      <c r="C133" s="44" t="s">
        <v>111</v>
      </c>
      <c r="D133" s="45" t="s">
        <v>746</v>
      </c>
      <c r="E133" s="45" t="s">
        <v>747</v>
      </c>
      <c r="F133" s="45" t="s">
        <v>748</v>
      </c>
      <c r="G133" s="45" t="s">
        <v>749</v>
      </c>
      <c r="H133" s="45" t="s">
        <v>750</v>
      </c>
      <c r="I133" s="45" t="s">
        <v>751</v>
      </c>
      <c r="J133" s="45"/>
      <c r="K133" s="45"/>
      <c r="L133" s="45"/>
      <c r="M133" s="45"/>
      <c r="N133" s="46"/>
    </row>
    <row r="134" spans="1:14" ht="15.95" customHeight="1">
      <c r="A134" s="19"/>
      <c r="B134" s="20"/>
      <c r="C134" s="30" t="s">
        <v>567</v>
      </c>
      <c r="D134" s="62" t="s">
        <v>752</v>
      </c>
      <c r="E134" s="31"/>
      <c r="F134" s="31"/>
      <c r="G134" s="31"/>
      <c r="H134" s="31"/>
      <c r="J134" s="31" t="s">
        <v>489</v>
      </c>
      <c r="K134" s="31"/>
      <c r="L134" s="31"/>
      <c r="M134" s="31"/>
      <c r="N134" s="32"/>
    </row>
    <row r="135" spans="1:14" ht="15.95" customHeight="1">
      <c r="A135" s="19"/>
      <c r="B135" s="20"/>
      <c r="C135" s="33" t="s">
        <v>571</v>
      </c>
      <c r="D135" s="17" t="s">
        <v>753</v>
      </c>
      <c r="E135" s="17" t="s">
        <v>754</v>
      </c>
      <c r="F135" s="17" t="s">
        <v>755</v>
      </c>
      <c r="G135" s="17" t="s">
        <v>756</v>
      </c>
      <c r="H135" s="17" t="s">
        <v>757</v>
      </c>
      <c r="I135" s="17" t="s">
        <v>758</v>
      </c>
      <c r="J135" s="23" t="s">
        <v>759</v>
      </c>
      <c r="K135" s="17"/>
      <c r="L135" s="23" t="s">
        <v>760</v>
      </c>
      <c r="M135" s="17"/>
      <c r="N135" s="18"/>
    </row>
    <row r="136" spans="1:14" ht="15.95" customHeight="1">
      <c r="A136" s="19"/>
      <c r="B136" s="20"/>
      <c r="C136" s="25"/>
      <c r="D136" s="27" t="s">
        <v>761</v>
      </c>
      <c r="E136" s="27" t="s">
        <v>762</v>
      </c>
      <c r="F136" s="27"/>
      <c r="G136" s="27" t="s">
        <v>763</v>
      </c>
      <c r="H136" s="27"/>
      <c r="I136" s="27"/>
      <c r="J136" s="27" t="s">
        <v>764</v>
      </c>
      <c r="K136" s="27"/>
      <c r="L136" s="27"/>
      <c r="M136" s="27"/>
      <c r="N136" s="29"/>
    </row>
    <row r="137" spans="1:14" ht="15.95" customHeight="1">
      <c r="A137" s="19"/>
      <c r="B137" s="20"/>
      <c r="C137" s="38" t="s">
        <v>713</v>
      </c>
      <c r="D137" s="39" t="s">
        <v>765</v>
      </c>
      <c r="E137" s="39" t="s">
        <v>766</v>
      </c>
      <c r="F137" s="39" t="s">
        <v>767</v>
      </c>
      <c r="G137" s="39" t="s">
        <v>768</v>
      </c>
      <c r="H137" s="39" t="s">
        <v>769</v>
      </c>
      <c r="I137" s="39"/>
      <c r="J137" s="39"/>
      <c r="K137" s="39"/>
      <c r="L137" s="39"/>
      <c r="M137" s="39"/>
      <c r="N137" s="40"/>
    </row>
    <row r="138" spans="1:14" ht="15.95" customHeight="1">
      <c r="A138" s="19"/>
      <c r="B138" s="20"/>
      <c r="C138" s="38"/>
      <c r="D138" s="39" t="s">
        <v>770</v>
      </c>
      <c r="E138" s="39"/>
      <c r="F138" s="39"/>
      <c r="G138" s="39"/>
      <c r="H138" s="39"/>
      <c r="I138" s="39"/>
      <c r="J138" s="39"/>
      <c r="K138" s="39"/>
      <c r="L138" s="39"/>
      <c r="M138" s="39"/>
      <c r="N138" s="40"/>
    </row>
    <row r="139" spans="1:14" ht="15.95" customHeight="1">
      <c r="A139" s="19"/>
      <c r="B139" s="20"/>
      <c r="C139" s="10"/>
      <c r="D139" s="63" t="s">
        <v>771</v>
      </c>
      <c r="E139" s="63"/>
      <c r="F139" s="63"/>
      <c r="G139" s="63"/>
      <c r="H139" s="63"/>
      <c r="I139" s="63"/>
      <c r="J139" s="63"/>
      <c r="K139" s="63"/>
      <c r="L139" s="63"/>
      <c r="M139" s="63"/>
      <c r="N139" s="40"/>
    </row>
    <row r="140" spans="1:14" ht="15.95" customHeight="1">
      <c r="A140" s="6" t="s">
        <v>772</v>
      </c>
      <c r="B140" s="12" t="s">
        <v>773</v>
      </c>
      <c r="C140" s="25" t="s">
        <v>571</v>
      </c>
      <c r="D140" s="27" t="s">
        <v>774</v>
      </c>
      <c r="E140" s="27" t="s">
        <v>775</v>
      </c>
      <c r="F140" s="27"/>
      <c r="G140" s="27"/>
      <c r="H140" s="27"/>
      <c r="I140" s="27"/>
      <c r="J140" s="27"/>
      <c r="K140" s="27"/>
      <c r="L140" s="27"/>
      <c r="M140" s="27"/>
      <c r="N140" s="64"/>
    </row>
    <row r="141" spans="1:14" ht="15.95" customHeight="1">
      <c r="A141" s="19"/>
      <c r="B141" s="20"/>
      <c r="C141" s="38" t="s">
        <v>713</v>
      </c>
      <c r="D141" s="39" t="s">
        <v>776</v>
      </c>
      <c r="E141" s="39" t="s">
        <v>777</v>
      </c>
      <c r="F141" s="39" t="s">
        <v>778</v>
      </c>
      <c r="G141" s="39" t="s">
        <v>779</v>
      </c>
      <c r="H141" s="39" t="s">
        <v>780</v>
      </c>
      <c r="I141" s="39" t="s">
        <v>547</v>
      </c>
      <c r="J141" s="39" t="s">
        <v>781</v>
      </c>
      <c r="K141" s="39"/>
      <c r="L141" s="39"/>
      <c r="M141" s="39"/>
      <c r="N141" s="40"/>
    </row>
    <row r="142" spans="1:14" ht="15.95" customHeight="1">
      <c r="A142" s="8"/>
      <c r="B142" s="9"/>
      <c r="C142" s="10"/>
      <c r="D142" s="63" t="s">
        <v>782</v>
      </c>
      <c r="E142" s="63"/>
      <c r="F142" s="63"/>
      <c r="G142" s="63"/>
      <c r="H142" s="63"/>
      <c r="I142" s="63" t="s">
        <v>783</v>
      </c>
      <c r="J142" s="65"/>
      <c r="K142" s="63"/>
      <c r="L142" s="63"/>
      <c r="M142" s="63"/>
      <c r="N142" s="66"/>
    </row>
    <row r="143" spans="1:14" ht="15.95" customHeight="1">
      <c r="A143" s="6" t="s">
        <v>784</v>
      </c>
      <c r="B143" s="12" t="s">
        <v>785</v>
      </c>
      <c r="C143" s="67" t="s">
        <v>111</v>
      </c>
      <c r="D143" s="68" t="s">
        <v>786</v>
      </c>
      <c r="E143" s="68" t="s">
        <v>787</v>
      </c>
      <c r="F143" s="68" t="s">
        <v>788</v>
      </c>
      <c r="G143" s="68"/>
      <c r="H143" s="68"/>
      <c r="I143" s="68"/>
      <c r="J143" s="68"/>
      <c r="K143" s="68"/>
      <c r="L143" s="68"/>
      <c r="M143" s="68"/>
      <c r="N143" s="64"/>
    </row>
    <row r="144" spans="1:14" ht="15.95" customHeight="1">
      <c r="A144" s="8"/>
      <c r="B144" s="9"/>
      <c r="C144" s="10" t="s">
        <v>713</v>
      </c>
      <c r="D144" s="69" t="s">
        <v>789</v>
      </c>
      <c r="E144" s="63"/>
      <c r="F144" s="63"/>
      <c r="G144" s="63"/>
      <c r="H144" s="63"/>
      <c r="I144" s="63"/>
      <c r="J144" s="63"/>
      <c r="K144" s="63"/>
      <c r="L144" s="63"/>
      <c r="M144" s="63"/>
      <c r="N144" s="66"/>
    </row>
    <row r="145" spans="1:14" ht="15.95" customHeight="1">
      <c r="A145" s="11" t="s">
        <v>790</v>
      </c>
      <c r="B145" s="70" t="s">
        <v>791</v>
      </c>
      <c r="C145" s="71" t="s">
        <v>713</v>
      </c>
      <c r="D145" s="72" t="s">
        <v>792</v>
      </c>
      <c r="E145" s="72"/>
      <c r="F145" s="72"/>
      <c r="G145" s="72" t="s">
        <v>793</v>
      </c>
      <c r="H145" s="72"/>
      <c r="I145" s="72"/>
      <c r="J145" s="72"/>
      <c r="K145" s="72"/>
      <c r="L145" s="72"/>
      <c r="M145" s="72"/>
      <c r="N145" s="73"/>
    </row>
    <row r="146" spans="1:14" ht="15.95" customHeight="1">
      <c r="A146" s="6" t="s">
        <v>794</v>
      </c>
      <c r="B146" s="12" t="s">
        <v>795</v>
      </c>
      <c r="C146" s="74" t="s">
        <v>713</v>
      </c>
      <c r="D146" s="75" t="s">
        <v>796</v>
      </c>
      <c r="E146" s="75" t="s">
        <v>797</v>
      </c>
      <c r="F146" s="76"/>
      <c r="G146" s="75"/>
      <c r="H146" s="75" t="s">
        <v>798</v>
      </c>
      <c r="I146" s="75"/>
      <c r="J146" s="75"/>
      <c r="K146" s="75"/>
      <c r="L146" s="75"/>
      <c r="M146" s="75"/>
      <c r="N146" s="77"/>
    </row>
    <row r="147" spans="1:14" ht="15.95" customHeight="1">
      <c r="A147" s="8"/>
      <c r="B147" s="9"/>
      <c r="C147" s="52" t="s">
        <v>799</v>
      </c>
      <c r="D147" s="53" t="s">
        <v>196</v>
      </c>
      <c r="E147" s="53"/>
      <c r="F147" s="53"/>
      <c r="G147" s="53"/>
      <c r="H147" s="53"/>
      <c r="I147" s="53"/>
      <c r="J147" s="53"/>
      <c r="K147" s="53"/>
      <c r="L147" s="53"/>
      <c r="M147" s="53"/>
      <c r="N147" s="54"/>
    </row>
  </sheetData>
  <mergeCells count="2">
    <mergeCell ref="C3:N3"/>
    <mergeCell ref="D4:N4"/>
  </mergeCells>
  <phoneticPr fontId="14"/>
  <pageMargins left="1.23" right="0.52013888888888893" top="0.62013888888888891" bottom="0.39027777777777778" header="0.51180555555555562" footer="0.51180555555555562"/>
  <pageSetup paperSize="8" scale="65" firstPageNumber="0" orientation="portrait" horizontalDpi="300" verticalDpi="300" r:id="rId1"/>
  <headerFooter alignWithMargins="0"/>
  <rowBreaks count="1" manualBreakCount="1">
    <brk id="112" max="1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24"/>
  <sheetViews>
    <sheetView showGridLines="0" zoomScale="85" zoomScaleNormal="85" workbookViewId="0"/>
  </sheetViews>
  <sheetFormatPr defaultRowHeight="20.100000000000001" customHeight="1"/>
  <cols>
    <col min="1" max="1" width="4" customWidth="1"/>
  </cols>
  <sheetData>
    <row r="2" spans="2:16" ht="20.100000000000001" customHeight="1">
      <c r="B2" s="4" t="s">
        <v>849</v>
      </c>
    </row>
    <row r="3" spans="2:16" ht="20.100000000000001" customHeight="1">
      <c r="B3" s="4"/>
    </row>
    <row r="5" spans="2:16" ht="20.100000000000001" customHeight="1">
      <c r="B5" s="172" t="s">
        <v>850</v>
      </c>
      <c r="C5" s="171"/>
      <c r="D5" s="171"/>
      <c r="E5" s="171"/>
      <c r="F5" s="171"/>
      <c r="G5" s="174"/>
      <c r="H5" s="174"/>
      <c r="I5" s="171"/>
      <c r="J5" s="171"/>
      <c r="K5" s="171"/>
      <c r="L5" s="171"/>
      <c r="M5" s="171"/>
      <c r="N5" s="171"/>
      <c r="O5" s="171"/>
      <c r="P5" s="171"/>
    </row>
    <row r="6" spans="2:16" ht="20.100000000000001" customHeight="1" thickBot="1">
      <c r="B6" s="172"/>
      <c r="C6" s="171"/>
      <c r="D6" s="171"/>
      <c r="E6" s="171"/>
      <c r="F6" s="171"/>
      <c r="G6" s="174"/>
      <c r="H6" s="174"/>
      <c r="I6" s="171"/>
      <c r="J6" s="171"/>
      <c r="K6" s="171"/>
      <c r="L6" s="171"/>
      <c r="M6" s="171"/>
      <c r="N6" s="171"/>
      <c r="O6" s="171"/>
      <c r="P6" s="171"/>
    </row>
    <row r="7" spans="2:16" ht="20.100000000000001" customHeight="1" thickBot="1">
      <c r="B7" s="185" t="s">
        <v>851</v>
      </c>
      <c r="C7" s="186"/>
      <c r="D7" s="186"/>
      <c r="E7" s="186"/>
      <c r="F7" s="186"/>
      <c r="G7" s="186"/>
      <c r="H7" s="186"/>
      <c r="I7" s="186"/>
      <c r="J7" s="187"/>
      <c r="K7" s="171"/>
      <c r="L7" s="171"/>
      <c r="M7" s="171"/>
      <c r="N7" s="171"/>
      <c r="O7" s="171"/>
      <c r="P7" s="171"/>
    </row>
    <row r="8" spans="2:16" ht="20.100000000000001" customHeight="1">
      <c r="B8" s="893" t="s">
        <v>825</v>
      </c>
      <c r="C8" s="895" t="s">
        <v>835</v>
      </c>
      <c r="D8" s="895"/>
      <c r="E8" s="895"/>
      <c r="F8" s="895"/>
      <c r="G8" s="895"/>
      <c r="H8" s="895"/>
      <c r="I8" s="895"/>
      <c r="J8" s="896"/>
      <c r="K8" s="175"/>
      <c r="L8" s="175"/>
      <c r="M8" s="175"/>
      <c r="N8" s="175"/>
      <c r="O8" s="175"/>
      <c r="P8" s="176"/>
    </row>
    <row r="9" spans="2:16" ht="20.100000000000001" customHeight="1">
      <c r="B9" s="894"/>
      <c r="C9" s="897"/>
      <c r="D9" s="897"/>
      <c r="E9" s="897"/>
      <c r="F9" s="897"/>
      <c r="G9" s="897"/>
      <c r="H9" s="897"/>
      <c r="I9" s="897"/>
      <c r="J9" s="898"/>
      <c r="K9" s="190"/>
      <c r="L9" s="190"/>
      <c r="M9" s="190"/>
      <c r="N9" s="190"/>
      <c r="O9" s="190"/>
      <c r="P9" s="191"/>
    </row>
    <row r="10" spans="2:16" ht="20.100000000000001" customHeight="1">
      <c r="B10" s="181"/>
      <c r="C10" s="183"/>
      <c r="D10" s="178"/>
      <c r="E10" s="178"/>
      <c r="F10" s="178"/>
      <c r="G10" s="178"/>
      <c r="H10" s="183"/>
      <c r="I10" s="183"/>
      <c r="J10" s="188"/>
      <c r="K10" s="174"/>
      <c r="L10" s="174"/>
      <c r="M10" s="174"/>
      <c r="N10" s="174"/>
      <c r="O10" s="174"/>
      <c r="P10" s="182"/>
    </row>
    <row r="11" spans="2:16" ht="20.100000000000001" customHeight="1">
      <c r="B11" s="181"/>
      <c r="C11" s="899" t="s">
        <v>836</v>
      </c>
      <c r="D11" s="899"/>
      <c r="E11" s="899"/>
      <c r="F11" s="899"/>
      <c r="G11" s="899"/>
      <c r="H11" s="899"/>
      <c r="I11" s="899"/>
      <c r="J11" s="900"/>
      <c r="K11" s="174"/>
      <c r="L11" s="174"/>
      <c r="M11" s="174"/>
      <c r="N11" s="174"/>
      <c r="O11" s="174"/>
      <c r="P11" s="182"/>
    </row>
    <row r="12" spans="2:16" ht="20.100000000000001" customHeight="1">
      <c r="B12" s="181"/>
      <c r="C12" s="899" t="s">
        <v>837</v>
      </c>
      <c r="D12" s="899"/>
      <c r="E12" s="899"/>
      <c r="F12" s="899"/>
      <c r="G12" s="899"/>
      <c r="H12" s="899"/>
      <c r="I12" s="899"/>
      <c r="J12" s="900"/>
      <c r="K12" s="174"/>
      <c r="L12" s="174"/>
      <c r="M12" s="174"/>
      <c r="N12" s="174"/>
      <c r="O12" s="174"/>
      <c r="P12" s="182"/>
    </row>
    <row r="13" spans="2:16" ht="20.100000000000001" customHeight="1">
      <c r="B13" s="181"/>
      <c r="C13" s="899" t="s">
        <v>838</v>
      </c>
      <c r="D13" s="899"/>
      <c r="E13" s="899"/>
      <c r="F13" s="899"/>
      <c r="G13" s="899"/>
      <c r="H13" s="899"/>
      <c r="I13" s="899"/>
      <c r="J13" s="900"/>
      <c r="K13" s="174" t="s">
        <v>839</v>
      </c>
      <c r="L13" s="174"/>
      <c r="M13" s="174"/>
      <c r="N13" s="174"/>
      <c r="O13" s="174"/>
      <c r="P13" s="182"/>
    </row>
    <row r="14" spans="2:16" ht="20.100000000000001" customHeight="1">
      <c r="B14" s="177" t="s">
        <v>826</v>
      </c>
      <c r="C14" s="899"/>
      <c r="D14" s="899"/>
      <c r="E14" s="899"/>
      <c r="F14" s="899"/>
      <c r="G14" s="899"/>
      <c r="H14" s="899"/>
      <c r="I14" s="899"/>
      <c r="J14" s="900"/>
      <c r="K14" s="174" t="s">
        <v>840</v>
      </c>
      <c r="L14" s="174"/>
      <c r="M14" s="174"/>
      <c r="N14" s="174"/>
      <c r="O14" s="174"/>
      <c r="P14" s="182"/>
    </row>
    <row r="15" spans="2:16" ht="20.100000000000001" customHeight="1">
      <c r="B15" s="181"/>
      <c r="C15" s="899"/>
      <c r="D15" s="899"/>
      <c r="E15" s="899"/>
      <c r="F15" s="899"/>
      <c r="G15" s="899"/>
      <c r="H15" s="899"/>
      <c r="I15" s="899"/>
      <c r="J15" s="900"/>
      <c r="K15" s="174"/>
      <c r="L15" s="174"/>
      <c r="M15" s="174"/>
      <c r="N15" s="174"/>
      <c r="O15" s="174"/>
      <c r="P15" s="182"/>
    </row>
    <row r="16" spans="2:16" ht="20.100000000000001" customHeight="1">
      <c r="B16" s="181"/>
      <c r="C16" s="905" t="s">
        <v>841</v>
      </c>
      <c r="D16" s="899"/>
      <c r="E16" s="899"/>
      <c r="F16" s="899"/>
      <c r="G16" s="899"/>
      <c r="H16" s="899"/>
      <c r="I16" s="899"/>
      <c r="J16" s="900"/>
      <c r="K16" s="174" t="s">
        <v>842</v>
      </c>
      <c r="L16" s="174"/>
      <c r="M16" s="174"/>
      <c r="N16" s="174"/>
      <c r="O16" s="174"/>
      <c r="P16" s="182"/>
    </row>
    <row r="17" spans="2:16" ht="20.100000000000001" customHeight="1">
      <c r="B17" s="181"/>
      <c r="C17" s="905"/>
      <c r="D17" s="899"/>
      <c r="E17" s="899"/>
      <c r="F17" s="899"/>
      <c r="G17" s="899"/>
      <c r="H17" s="899"/>
      <c r="I17" s="899"/>
      <c r="J17" s="900"/>
      <c r="K17" s="174" t="s">
        <v>843</v>
      </c>
      <c r="L17" s="174"/>
      <c r="M17" s="174"/>
      <c r="N17" s="174"/>
      <c r="O17" s="174"/>
      <c r="P17" s="182"/>
    </row>
    <row r="18" spans="2:16" ht="20.100000000000001" customHeight="1">
      <c r="B18" s="181"/>
      <c r="C18" s="905"/>
      <c r="D18" s="899"/>
      <c r="E18" s="899"/>
      <c r="F18" s="899"/>
      <c r="G18" s="899"/>
      <c r="H18" s="899"/>
      <c r="I18" s="899"/>
      <c r="J18" s="900"/>
      <c r="K18" s="174" t="s">
        <v>844</v>
      </c>
      <c r="L18" s="174"/>
      <c r="M18" s="174"/>
      <c r="N18" s="174"/>
      <c r="O18" s="174"/>
      <c r="P18" s="182"/>
    </row>
    <row r="19" spans="2:16" ht="20.100000000000001" customHeight="1">
      <c r="B19" s="192"/>
      <c r="C19" s="193"/>
      <c r="D19" s="189"/>
      <c r="E19" s="189"/>
      <c r="F19" s="189"/>
      <c r="G19" s="189"/>
      <c r="H19" s="193"/>
      <c r="I19" s="193"/>
      <c r="J19" s="194"/>
      <c r="K19" s="190"/>
      <c r="L19" s="190"/>
      <c r="M19" s="190"/>
      <c r="N19" s="190"/>
      <c r="O19" s="190"/>
      <c r="P19" s="191"/>
    </row>
    <row r="20" spans="2:16" ht="20.100000000000001" customHeight="1">
      <c r="B20" s="906" t="s">
        <v>827</v>
      </c>
      <c r="C20" s="907" t="s">
        <v>845</v>
      </c>
      <c r="D20" s="907"/>
      <c r="E20" s="907"/>
      <c r="F20" s="907"/>
      <c r="G20" s="907"/>
      <c r="H20" s="907"/>
      <c r="I20" s="907"/>
      <c r="J20" s="908"/>
      <c r="K20" s="174" t="s">
        <v>846</v>
      </c>
      <c r="L20" s="174"/>
      <c r="M20" s="174"/>
      <c r="N20" s="174"/>
      <c r="O20" s="174"/>
      <c r="P20" s="182"/>
    </row>
    <row r="21" spans="2:16" ht="20.100000000000001" customHeight="1">
      <c r="B21" s="894"/>
      <c r="C21" s="909"/>
      <c r="D21" s="909"/>
      <c r="E21" s="909"/>
      <c r="F21" s="909"/>
      <c r="G21" s="909"/>
      <c r="H21" s="909"/>
      <c r="I21" s="909"/>
      <c r="J21" s="910"/>
      <c r="K21" s="174" t="s">
        <v>842</v>
      </c>
      <c r="L21" s="174"/>
      <c r="M21" s="174"/>
      <c r="N21" s="174"/>
      <c r="O21" s="174"/>
      <c r="P21" s="182"/>
    </row>
    <row r="22" spans="2:16" ht="20.100000000000001" customHeight="1">
      <c r="B22" s="901" t="s">
        <v>828</v>
      </c>
      <c r="C22" s="899" t="s">
        <v>847</v>
      </c>
      <c r="D22" s="899"/>
      <c r="E22" s="899"/>
      <c r="F22" s="899"/>
      <c r="G22" s="899"/>
      <c r="H22" s="899"/>
      <c r="I22" s="899"/>
      <c r="J22" s="900"/>
      <c r="K22" s="174" t="s">
        <v>848</v>
      </c>
      <c r="L22" s="174"/>
      <c r="M22" s="174"/>
      <c r="N22" s="174"/>
      <c r="O22" s="171"/>
      <c r="P22" s="182"/>
    </row>
    <row r="23" spans="2:16" ht="20.100000000000001" customHeight="1" thickBot="1">
      <c r="B23" s="902"/>
      <c r="C23" s="903"/>
      <c r="D23" s="903"/>
      <c r="E23" s="903"/>
      <c r="F23" s="903"/>
      <c r="G23" s="903"/>
      <c r="H23" s="903"/>
      <c r="I23" s="903"/>
      <c r="J23" s="904"/>
      <c r="K23" s="179"/>
      <c r="L23" s="179"/>
      <c r="M23" s="179"/>
      <c r="N23" s="179"/>
      <c r="O23" s="179"/>
      <c r="P23" s="180"/>
    </row>
    <row r="24" spans="2:16" ht="20.100000000000001" customHeight="1">
      <c r="B24" s="174"/>
      <c r="C24" s="183"/>
      <c r="D24" s="183"/>
      <c r="E24" s="183"/>
      <c r="F24" s="183"/>
      <c r="G24" s="183"/>
      <c r="H24" s="184"/>
      <c r="I24" s="174"/>
      <c r="J24" s="171"/>
      <c r="K24" s="171"/>
      <c r="L24" s="171"/>
      <c r="M24" s="171"/>
      <c r="N24" s="171"/>
      <c r="O24" s="171"/>
      <c r="P24" s="171"/>
    </row>
  </sheetData>
  <mergeCells count="10">
    <mergeCell ref="B8:B9"/>
    <mergeCell ref="C8:J9"/>
    <mergeCell ref="C11:J11"/>
    <mergeCell ref="C12:J12"/>
    <mergeCell ref="B22:B23"/>
    <mergeCell ref="C22:J23"/>
    <mergeCell ref="C13:J15"/>
    <mergeCell ref="C16:J18"/>
    <mergeCell ref="B20:B21"/>
    <mergeCell ref="C20:J21"/>
  </mergeCells>
  <phoneticPr fontId="14"/>
  <pageMargins left="0.75" right="0.45" top="0.61" bottom="0.44" header="0.51200000000000001" footer="0.37"/>
  <pageSetup paperSize="9" scale="81"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7"/>
  <sheetViews>
    <sheetView showGridLines="0" zoomScale="70" zoomScaleNormal="70" workbookViewId="0"/>
  </sheetViews>
  <sheetFormatPr defaultRowHeight="13.5"/>
  <cols>
    <col min="1" max="1" width="4.25" customWidth="1"/>
  </cols>
  <sheetData>
    <row r="2" spans="2:3" ht="18.75">
      <c r="B2" s="4" t="s">
        <v>834</v>
      </c>
    </row>
    <row r="3" spans="2:3" ht="18.75">
      <c r="B3" s="4"/>
    </row>
    <row r="5" spans="2:3" ht="14.25">
      <c r="C5" s="172" t="s">
        <v>833</v>
      </c>
    </row>
    <row r="7" spans="2:3" ht="14.25">
      <c r="B7" s="173"/>
      <c r="C7" s="173" t="s">
        <v>832</v>
      </c>
    </row>
  </sheetData>
  <phoneticPr fontId="14"/>
  <pageMargins left="0.75" right="0.41" top="0.71" bottom="0.61" header="0.51200000000000001" footer="0.51200000000000001"/>
  <pageSetup paperSize="9" scale="92"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85" zoomScaleNormal="85" workbookViewId="0">
      <selection activeCell="BD34" sqref="BD34"/>
    </sheetView>
  </sheetViews>
  <sheetFormatPr defaultRowHeight="13.5"/>
  <cols>
    <col min="1" max="56" width="2.625" customWidth="1"/>
  </cols>
  <sheetData/>
  <phoneticPr fontId="14"/>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5</vt:i4>
      </vt:variant>
    </vt:vector>
  </HeadingPairs>
  <TitlesOfParts>
    <vt:vector size="15" baseType="lpstr">
      <vt:lpstr>はじめに</vt:lpstr>
      <vt:lpstr>１．入力シート</vt:lpstr>
      <vt:lpstr>２．【出力シート】ｽﾏｰﾄﾒﾀﾙ</vt:lpstr>
      <vt:lpstr>【参考】告示の風圧力算定式</vt:lpstr>
      <vt:lpstr>（参照１）基準風速表_地域別_</vt:lpstr>
      <vt:lpstr>（参照２）基準風速表 _V0別_</vt:lpstr>
      <vt:lpstr>（参照３）地表面粗度区分</vt:lpstr>
      <vt:lpstr>（参照４）屋根面の部位</vt:lpstr>
      <vt:lpstr>Sheet1</vt:lpstr>
      <vt:lpstr>耐風基準</vt:lpstr>
      <vt:lpstr>'（参照２）基準風速表 _V0別_'!Print_Area</vt:lpstr>
      <vt:lpstr>【参考】告示の風圧力算定式!Print_Area</vt:lpstr>
      <vt:lpstr>'１．入力シート'!Print_Area</vt:lpstr>
      <vt:lpstr>'２．【出力シート】ｽﾏｰﾄﾒﾀﾙ'!Print_Area</vt:lpstr>
      <vt:lpstr>はじめに!Print_Area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住宅建材特需営業部</dc:creator>
  <cp:lastModifiedBy>Microsoft Office ユーザー</cp:lastModifiedBy>
  <cp:revision>1</cp:revision>
  <cp:lastPrinted>2018-06-19T01:52:10Z</cp:lastPrinted>
  <dcterms:created xsi:type="dcterms:W3CDTF">2000-02-28T08:57:40Z</dcterms:created>
  <dcterms:modified xsi:type="dcterms:W3CDTF">2018-06-19T04:53:27Z</dcterms:modified>
</cp:coreProperties>
</file>